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4"/>
  </bookViews>
  <sheets>
    <sheet name="TODAS AS MATERIAS" sheetId="4" r:id="rId1"/>
    <sheet name="1º ESO" sheetId="1" r:id="rId2"/>
    <sheet name="2º ESO" sheetId="2" r:id="rId3"/>
    <sheet name="3º ESO" sheetId="3" r:id="rId4"/>
    <sheet name="4º ESO" sheetId="5" r:id="rId5"/>
  </sheets>
  <calcPr calcId="124519"/>
</workbook>
</file>

<file path=xl/calcChain.xml><?xml version="1.0" encoding="utf-8"?>
<calcChain xmlns="http://schemas.openxmlformats.org/spreadsheetml/2006/main">
  <c r="AW8" i="4"/>
  <c r="AW9"/>
  <c r="AW10"/>
  <c r="AW11"/>
  <c r="AW12"/>
  <c r="AW13"/>
  <c r="AW14"/>
  <c r="AW7"/>
  <c r="AU8"/>
  <c r="AU9"/>
  <c r="AU10"/>
  <c r="AU11"/>
  <c r="AU12"/>
  <c r="AU13"/>
  <c r="AU14"/>
  <c r="AU7"/>
  <c r="AS8"/>
  <c r="AS9"/>
  <c r="AS10"/>
  <c r="AS11"/>
  <c r="AS12"/>
  <c r="AS13"/>
  <c r="AS14"/>
  <c r="AS7"/>
  <c r="AQ8"/>
  <c r="AQ9"/>
  <c r="AQ10"/>
  <c r="AQ11"/>
  <c r="AQ12"/>
  <c r="AQ13"/>
  <c r="AQ14"/>
  <c r="AQ7"/>
  <c r="AO8"/>
  <c r="AO9"/>
  <c r="AO10"/>
  <c r="AO11"/>
  <c r="AO12"/>
  <c r="AO13"/>
  <c r="AO14"/>
  <c r="AO7"/>
  <c r="AM8"/>
  <c r="AM9"/>
  <c r="AM10"/>
  <c r="AM11"/>
  <c r="AM12"/>
  <c r="AM13"/>
  <c r="AM14"/>
  <c r="AM7"/>
  <c r="AK8"/>
  <c r="AK9"/>
  <c r="AK10"/>
  <c r="AK11"/>
  <c r="AK12"/>
  <c r="AK13"/>
  <c r="AK14"/>
  <c r="AK7"/>
  <c r="AI8"/>
  <c r="AI9"/>
  <c r="AI10"/>
  <c r="AI11"/>
  <c r="AI12"/>
  <c r="AI13"/>
  <c r="AI14"/>
  <c r="AI7"/>
  <c r="AG8"/>
  <c r="AG9"/>
  <c r="AG10"/>
  <c r="AG11"/>
  <c r="AG12"/>
  <c r="AG13"/>
  <c r="AG14"/>
  <c r="AG7"/>
  <c r="AE8"/>
  <c r="AE9"/>
  <c r="AE10"/>
  <c r="AE11"/>
  <c r="AE12"/>
  <c r="AE13"/>
  <c r="AE14"/>
  <c r="AE7"/>
  <c r="AC8"/>
  <c r="AC9"/>
  <c r="AC10"/>
  <c r="AC11"/>
  <c r="AC12"/>
  <c r="AC13"/>
  <c r="AC14"/>
  <c r="AC7"/>
  <c r="AA8"/>
  <c r="AA9"/>
  <c r="AA10"/>
  <c r="AA11"/>
  <c r="AA12"/>
  <c r="AA13"/>
  <c r="AA14"/>
  <c r="AA7"/>
  <c r="Y8"/>
  <c r="Y9"/>
  <c r="Y10"/>
  <c r="Y11"/>
  <c r="Y12"/>
  <c r="Y13"/>
  <c r="Y14"/>
  <c r="Y7"/>
  <c r="W8"/>
  <c r="W9"/>
  <c r="W10"/>
  <c r="W11"/>
  <c r="W12"/>
  <c r="W13"/>
  <c r="W14"/>
  <c r="W7"/>
  <c r="W15" s="1"/>
  <c r="U8"/>
  <c r="U9"/>
  <c r="U10"/>
  <c r="U11"/>
  <c r="U12"/>
  <c r="U13"/>
  <c r="U14"/>
  <c r="U7"/>
  <c r="S8"/>
  <c r="S9"/>
  <c r="S10"/>
  <c r="S11"/>
  <c r="S12"/>
  <c r="S13"/>
  <c r="S14"/>
  <c r="S7"/>
  <c r="R15"/>
  <c r="Q8"/>
  <c r="Q9"/>
  <c r="Q10"/>
  <c r="Q11"/>
  <c r="Q12"/>
  <c r="Q13"/>
  <c r="Q14"/>
  <c r="Q7"/>
  <c r="O8"/>
  <c r="O9"/>
  <c r="O10"/>
  <c r="O11"/>
  <c r="O12"/>
  <c r="O13"/>
  <c r="O14"/>
  <c r="O7"/>
  <c r="M8"/>
  <c r="M15" s="1"/>
  <c r="M9"/>
  <c r="M10"/>
  <c r="M11"/>
  <c r="M12"/>
  <c r="M13"/>
  <c r="M14"/>
  <c r="M7"/>
  <c r="K8"/>
  <c r="K9"/>
  <c r="K10"/>
  <c r="K11"/>
  <c r="K12"/>
  <c r="K13"/>
  <c r="K14"/>
  <c r="K7"/>
  <c r="I8"/>
  <c r="I9"/>
  <c r="I10"/>
  <c r="I11"/>
  <c r="I12"/>
  <c r="I13"/>
  <c r="I14"/>
  <c r="I7"/>
  <c r="G8"/>
  <c r="G15" s="1"/>
  <c r="G9"/>
  <c r="G10"/>
  <c r="G11"/>
  <c r="G12"/>
  <c r="G13"/>
  <c r="G14"/>
  <c r="G7"/>
  <c r="E8"/>
  <c r="E9"/>
  <c r="E10"/>
  <c r="E11"/>
  <c r="E12"/>
  <c r="E13"/>
  <c r="E14"/>
  <c r="E7"/>
  <c r="C8"/>
  <c r="C9"/>
  <c r="C10"/>
  <c r="C11"/>
  <c r="C12"/>
  <c r="C13"/>
  <c r="C14"/>
  <c r="C7"/>
  <c r="AB15"/>
  <c r="AC15"/>
  <c r="AD15"/>
  <c r="AF15"/>
  <c r="AH15"/>
  <c r="AI15"/>
  <c r="AJ15"/>
  <c r="AL15"/>
  <c r="AN15"/>
  <c r="AO15"/>
  <c r="AP15"/>
  <c r="AR15"/>
  <c r="AT15"/>
  <c r="AU15"/>
  <c r="AV15"/>
  <c r="Z15"/>
  <c r="D15"/>
  <c r="F15"/>
  <c r="H15"/>
  <c r="J15"/>
  <c r="L15"/>
  <c r="N15"/>
  <c r="P15"/>
  <c r="T15"/>
  <c r="V15"/>
  <c r="X15"/>
  <c r="B15"/>
  <c r="U15" l="1"/>
  <c r="C15"/>
  <c r="E15"/>
  <c r="I15"/>
  <c r="O15"/>
  <c r="Q15"/>
  <c r="AM15"/>
  <c r="Y15"/>
  <c r="AA15"/>
  <c r="AE15"/>
  <c r="AG15"/>
  <c r="AK15"/>
  <c r="AQ15"/>
  <c r="AS15"/>
  <c r="AW15"/>
  <c r="S15"/>
  <c r="K15"/>
</calcChain>
</file>

<file path=xl/sharedStrings.xml><?xml version="1.0" encoding="utf-8"?>
<sst xmlns="http://schemas.openxmlformats.org/spreadsheetml/2006/main" count="213" uniqueCount="54">
  <si>
    <t>CCL</t>
  </si>
  <si>
    <t>CP</t>
  </si>
  <si>
    <t>STEM</t>
  </si>
  <si>
    <t>CD</t>
  </si>
  <si>
    <t>CPSAA</t>
  </si>
  <si>
    <t>CC</t>
  </si>
  <si>
    <t>CE</t>
  </si>
  <si>
    <t>CCEC</t>
  </si>
  <si>
    <t>BIOLOXÍA</t>
  </si>
  <si>
    <t>E. FÍSICA</t>
  </si>
  <si>
    <t>E.P.V.A.</t>
  </si>
  <si>
    <t>INGLÉS</t>
  </si>
  <si>
    <t>L. GALEGA</t>
  </si>
  <si>
    <t>MATEMÁTICAS</t>
  </si>
  <si>
    <t>FRANCÉS</t>
  </si>
  <si>
    <t>XEOGRAFÍA E</t>
  </si>
  <si>
    <t>HISTORIA</t>
  </si>
  <si>
    <t>L CASTELÁ</t>
  </si>
  <si>
    <t>DIXITALIZA.</t>
  </si>
  <si>
    <t>TECN. E</t>
  </si>
  <si>
    <t>PROXECTO</t>
  </si>
  <si>
    <t>COMPETENC.</t>
  </si>
  <si>
    <t>CULTURA</t>
  </si>
  <si>
    <t>CLÁSICA</t>
  </si>
  <si>
    <t>ECONOMÍA</t>
  </si>
  <si>
    <t>DIXITAL</t>
  </si>
  <si>
    <t>VALORES</t>
  </si>
  <si>
    <t>FILOSOFÍA</t>
  </si>
  <si>
    <t>FÍSICA E</t>
  </si>
  <si>
    <t>QUÍMICA</t>
  </si>
  <si>
    <t>FOPP</t>
  </si>
  <si>
    <t>LATÍN</t>
  </si>
  <si>
    <t>MÚSICA</t>
  </si>
  <si>
    <t>ORATORIA</t>
  </si>
  <si>
    <t>TECNOLOXÍA</t>
  </si>
  <si>
    <t>DIXITALIZACIÓN</t>
  </si>
  <si>
    <t>%</t>
  </si>
  <si>
    <t>XEOGRAFÍA E HISTORIA</t>
  </si>
  <si>
    <t>PROXECTO COMPETENCIAL</t>
  </si>
  <si>
    <t>CULTURA CLÁSICA</t>
  </si>
  <si>
    <t>ECONOMÍA E EMPRENDEMENTO</t>
  </si>
  <si>
    <t>E. DIXITAL</t>
  </si>
  <si>
    <t>VALORES CÍVICO ÉTICOS</t>
  </si>
  <si>
    <t>EXPRESIÓNS ARTÍSTICAS</t>
  </si>
  <si>
    <t>FÍSICA E QUÍMICA</t>
  </si>
  <si>
    <t>Nº DESCRITORES</t>
  </si>
  <si>
    <t>OPERATIVOS</t>
  </si>
  <si>
    <t>TECNOLOXÍA E DIXITALIZA.</t>
  </si>
  <si>
    <t>EDUCACIÓN</t>
  </si>
  <si>
    <t>CIV-ÉTICOS</t>
  </si>
  <si>
    <t>DIXITALIZAC</t>
  </si>
  <si>
    <t>EXPRESIÓN</t>
  </si>
  <si>
    <t>EMPREND.</t>
  </si>
  <si>
    <t>ARTÍSTICA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</si>
</sst>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9" fontId="2" fillId="2" borderId="2" xfId="2" applyFont="1" applyFill="1" applyBorder="1" applyAlignment="1">
      <alignment horizontal="center" vertical="center"/>
    </xf>
    <xf numFmtId="9" fontId="2" fillId="2" borderId="3" xfId="2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1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W15"/>
  <sheetViews>
    <sheetView topLeftCell="AG1" workbookViewId="0">
      <selection activeCell="AI7" sqref="AI7:AI14"/>
    </sheetView>
  </sheetViews>
  <sheetFormatPr baseColWidth="10" defaultRowHeight="15"/>
  <cols>
    <col min="1" max="1" width="13.7109375" customWidth="1"/>
    <col min="2" max="2" width="15.5703125" customWidth="1"/>
    <col min="3" max="3" width="7.85546875" customWidth="1"/>
    <col min="4" max="4" width="15.5703125" customWidth="1"/>
    <col min="5" max="5" width="8.140625" customWidth="1"/>
    <col min="6" max="6" width="15.42578125" customWidth="1"/>
    <col min="7" max="7" width="7.85546875" customWidth="1"/>
    <col min="8" max="8" width="15.42578125" customWidth="1"/>
    <col min="9" max="9" width="7.28515625" customWidth="1"/>
    <col min="10" max="10" width="15" customWidth="1"/>
    <col min="11" max="11" width="7.85546875" customWidth="1"/>
    <col min="12" max="12" width="15.42578125" customWidth="1"/>
    <col min="13" max="13" width="7.42578125" customWidth="1"/>
    <col min="14" max="14" width="15.5703125" customWidth="1"/>
    <col min="15" max="15" width="8.5703125" customWidth="1"/>
    <col min="16" max="16" width="15" customWidth="1"/>
    <col min="17" max="17" width="7.28515625" customWidth="1"/>
    <col min="18" max="18" width="16.42578125" customWidth="1"/>
    <col min="19" max="19" width="7.85546875" customWidth="1"/>
    <col min="20" max="20" width="15.85546875" customWidth="1"/>
    <col min="21" max="21" width="7.7109375" customWidth="1"/>
    <col min="22" max="22" width="16" customWidth="1"/>
    <col min="23" max="23" width="8.7109375" customWidth="1"/>
    <col min="24" max="24" width="15.85546875" customWidth="1"/>
    <col min="25" max="25" width="7.28515625" customWidth="1"/>
    <col min="26" max="26" width="15.85546875" customWidth="1"/>
    <col min="27" max="27" width="7.140625" customWidth="1"/>
    <col min="28" max="28" width="15.85546875" customWidth="1"/>
    <col min="29" max="29" width="8.140625" customWidth="1"/>
    <col min="30" max="30" width="15" customWidth="1"/>
    <col min="31" max="31" width="7.5703125" customWidth="1"/>
    <col min="32" max="32" width="16.140625" customWidth="1"/>
    <col min="33" max="33" width="8.140625" customWidth="1"/>
    <col min="34" max="34" width="15.7109375" customWidth="1"/>
    <col min="35" max="35" width="7.5703125" customWidth="1"/>
    <col min="36" max="36" width="15.28515625" customWidth="1"/>
    <col min="37" max="37" width="7.28515625" customWidth="1"/>
    <col min="38" max="38" width="15.28515625" customWidth="1"/>
    <col min="39" max="39" width="8.7109375" customWidth="1"/>
    <col min="40" max="40" width="15.42578125" customWidth="1"/>
    <col min="41" max="41" width="8.28515625" customWidth="1"/>
    <col min="42" max="42" width="15.140625" customWidth="1"/>
    <col min="43" max="43" width="7.7109375" customWidth="1"/>
    <col min="44" max="44" width="17.42578125" customWidth="1"/>
    <col min="45" max="45" width="8" customWidth="1"/>
    <col min="46" max="46" width="15.42578125" customWidth="1"/>
    <col min="47" max="47" width="8.42578125" customWidth="1"/>
    <col min="48" max="48" width="15.7109375" customWidth="1"/>
    <col min="49" max="49" width="7.85546875" customWidth="1"/>
  </cols>
  <sheetData>
    <row r="4" spans="1:49">
      <c r="A4" s="1"/>
      <c r="B4" s="11" t="s">
        <v>8</v>
      </c>
      <c r="C4" s="12"/>
      <c r="D4" s="11" t="s">
        <v>9</v>
      </c>
      <c r="E4" s="12"/>
      <c r="F4" s="11" t="s">
        <v>10</v>
      </c>
      <c r="G4" s="12"/>
      <c r="H4" s="11" t="s">
        <v>17</v>
      </c>
      <c r="I4" s="12"/>
      <c r="J4" s="11" t="s">
        <v>11</v>
      </c>
      <c r="K4" s="12"/>
      <c r="L4" s="11" t="s">
        <v>12</v>
      </c>
      <c r="M4" s="12"/>
      <c r="N4" s="11" t="s">
        <v>13</v>
      </c>
      <c r="O4" s="12"/>
      <c r="P4" s="11" t="s">
        <v>14</v>
      </c>
      <c r="Q4" s="12"/>
      <c r="R4" s="11" t="s">
        <v>47</v>
      </c>
      <c r="S4" s="12"/>
      <c r="T4" s="11" t="s">
        <v>37</v>
      </c>
      <c r="U4" s="12"/>
      <c r="V4" s="11" t="s">
        <v>38</v>
      </c>
      <c r="W4" s="12"/>
      <c r="X4" s="11" t="s">
        <v>39</v>
      </c>
      <c r="Y4" s="12"/>
      <c r="Z4" s="11" t="s">
        <v>40</v>
      </c>
      <c r="AA4" s="12"/>
      <c r="AB4" s="11" t="s">
        <v>41</v>
      </c>
      <c r="AC4" s="12"/>
      <c r="AD4" s="11" t="s">
        <v>42</v>
      </c>
      <c r="AE4" s="12"/>
      <c r="AF4" s="11" t="s">
        <v>43</v>
      </c>
      <c r="AG4" s="12"/>
      <c r="AH4" s="11" t="s">
        <v>27</v>
      </c>
      <c r="AI4" s="12"/>
      <c r="AJ4" s="11" t="s">
        <v>44</v>
      </c>
      <c r="AK4" s="12"/>
      <c r="AL4" s="11" t="s">
        <v>30</v>
      </c>
      <c r="AM4" s="12"/>
      <c r="AN4" s="11" t="s">
        <v>31</v>
      </c>
      <c r="AO4" s="12"/>
      <c r="AP4" s="11" t="s">
        <v>32</v>
      </c>
      <c r="AQ4" s="12"/>
      <c r="AR4" s="11" t="s">
        <v>33</v>
      </c>
      <c r="AS4" s="12"/>
      <c r="AT4" s="11" t="s">
        <v>34</v>
      </c>
      <c r="AU4" s="12"/>
      <c r="AV4" s="11" t="s">
        <v>35</v>
      </c>
      <c r="AW4" s="12"/>
    </row>
    <row r="5" spans="1:49">
      <c r="A5" s="1"/>
      <c r="B5" s="3" t="s">
        <v>45</v>
      </c>
      <c r="C5" s="6" t="s">
        <v>36</v>
      </c>
      <c r="D5" s="3" t="s">
        <v>45</v>
      </c>
      <c r="E5" s="6" t="s">
        <v>36</v>
      </c>
      <c r="F5" s="3" t="s">
        <v>45</v>
      </c>
      <c r="G5" s="6" t="s">
        <v>36</v>
      </c>
      <c r="H5" s="3" t="s">
        <v>45</v>
      </c>
      <c r="I5" s="9" t="s">
        <v>36</v>
      </c>
      <c r="J5" s="3" t="s">
        <v>45</v>
      </c>
      <c r="K5" s="6" t="s">
        <v>36</v>
      </c>
      <c r="L5" s="3" t="s">
        <v>45</v>
      </c>
      <c r="M5" s="6" t="s">
        <v>36</v>
      </c>
      <c r="N5" s="3" t="s">
        <v>45</v>
      </c>
      <c r="O5" s="6" t="s">
        <v>36</v>
      </c>
      <c r="P5" s="3" t="s">
        <v>45</v>
      </c>
      <c r="Q5" s="6" t="s">
        <v>36</v>
      </c>
      <c r="R5" s="3" t="s">
        <v>45</v>
      </c>
      <c r="S5" s="6" t="s">
        <v>36</v>
      </c>
      <c r="T5" s="3" t="s">
        <v>45</v>
      </c>
      <c r="U5" s="6" t="s">
        <v>36</v>
      </c>
      <c r="V5" s="3" t="s">
        <v>45</v>
      </c>
      <c r="W5" s="6" t="s">
        <v>36</v>
      </c>
      <c r="X5" s="3" t="s">
        <v>45</v>
      </c>
      <c r="Y5" s="6" t="s">
        <v>36</v>
      </c>
      <c r="Z5" s="3" t="s">
        <v>45</v>
      </c>
      <c r="AA5" s="6" t="s">
        <v>36</v>
      </c>
      <c r="AB5" s="3" t="s">
        <v>45</v>
      </c>
      <c r="AC5" s="6" t="s">
        <v>36</v>
      </c>
      <c r="AD5" s="3" t="s">
        <v>45</v>
      </c>
      <c r="AE5" s="6" t="s">
        <v>36</v>
      </c>
      <c r="AF5" s="3" t="s">
        <v>45</v>
      </c>
      <c r="AG5" s="6" t="s">
        <v>36</v>
      </c>
      <c r="AH5" s="3" t="s">
        <v>45</v>
      </c>
      <c r="AI5" s="6" t="s">
        <v>36</v>
      </c>
      <c r="AJ5" s="3" t="s">
        <v>45</v>
      </c>
      <c r="AK5" s="6" t="s">
        <v>36</v>
      </c>
      <c r="AL5" s="3" t="s">
        <v>45</v>
      </c>
      <c r="AM5" s="6" t="s">
        <v>36</v>
      </c>
      <c r="AN5" s="3" t="s">
        <v>45</v>
      </c>
      <c r="AO5" s="6" t="s">
        <v>36</v>
      </c>
      <c r="AP5" s="3" t="s">
        <v>45</v>
      </c>
      <c r="AQ5" s="6" t="s">
        <v>36</v>
      </c>
      <c r="AR5" s="3" t="s">
        <v>45</v>
      </c>
      <c r="AS5" s="6" t="s">
        <v>36</v>
      </c>
      <c r="AT5" s="3" t="s">
        <v>45</v>
      </c>
      <c r="AU5" s="6" t="s">
        <v>36</v>
      </c>
      <c r="AV5" s="3" t="s">
        <v>45</v>
      </c>
      <c r="AW5" s="6" t="s">
        <v>36</v>
      </c>
    </row>
    <row r="6" spans="1:49">
      <c r="A6" s="1"/>
      <c r="B6" s="4" t="s">
        <v>46</v>
      </c>
      <c r="C6" s="8"/>
      <c r="D6" s="4" t="s">
        <v>46</v>
      </c>
      <c r="E6" s="8"/>
      <c r="F6" s="4" t="s">
        <v>46</v>
      </c>
      <c r="G6" s="8"/>
      <c r="H6" s="4" t="s">
        <v>46</v>
      </c>
      <c r="I6" s="10"/>
      <c r="J6" s="4" t="s">
        <v>46</v>
      </c>
      <c r="K6" s="8"/>
      <c r="L6" s="4" t="s">
        <v>46</v>
      </c>
      <c r="M6" s="8"/>
      <c r="N6" s="4" t="s">
        <v>46</v>
      </c>
      <c r="O6" s="8"/>
      <c r="P6" s="4" t="s">
        <v>46</v>
      </c>
      <c r="Q6" s="8"/>
      <c r="R6" s="4" t="s">
        <v>46</v>
      </c>
      <c r="S6" s="8"/>
      <c r="T6" s="4" t="s">
        <v>46</v>
      </c>
      <c r="U6" s="8"/>
      <c r="V6" s="4" t="s">
        <v>46</v>
      </c>
      <c r="W6" s="8"/>
      <c r="X6" s="4" t="s">
        <v>46</v>
      </c>
      <c r="Y6" s="8"/>
      <c r="Z6" s="4" t="s">
        <v>46</v>
      </c>
      <c r="AA6" s="8"/>
      <c r="AB6" s="4" t="s">
        <v>46</v>
      </c>
      <c r="AC6" s="8"/>
      <c r="AD6" s="4" t="s">
        <v>46</v>
      </c>
      <c r="AE6" s="8"/>
      <c r="AF6" s="4" t="s">
        <v>46</v>
      </c>
      <c r="AG6" s="8"/>
      <c r="AH6" s="4" t="s">
        <v>46</v>
      </c>
      <c r="AI6" s="8"/>
      <c r="AJ6" s="4" t="s">
        <v>46</v>
      </c>
      <c r="AK6" s="8"/>
      <c r="AL6" s="4" t="s">
        <v>46</v>
      </c>
      <c r="AM6" s="8"/>
      <c r="AN6" s="4" t="s">
        <v>46</v>
      </c>
      <c r="AO6" s="8"/>
      <c r="AP6" s="4" t="s">
        <v>46</v>
      </c>
      <c r="AQ6" s="8"/>
      <c r="AR6" s="4" t="s">
        <v>46</v>
      </c>
      <c r="AS6" s="8"/>
      <c r="AT6" s="4" t="s">
        <v>46</v>
      </c>
      <c r="AU6" s="8"/>
      <c r="AV6" s="4" t="s">
        <v>46</v>
      </c>
      <c r="AW6" s="8"/>
    </row>
    <row r="7" spans="1:49">
      <c r="A7" s="5" t="s">
        <v>0</v>
      </c>
      <c r="B7" s="13">
        <v>6</v>
      </c>
      <c r="C7" s="14">
        <f>(B7*100)/48</f>
        <v>12.5</v>
      </c>
      <c r="D7" s="13">
        <v>2</v>
      </c>
      <c r="E7" s="14">
        <f>(D7*100)/27</f>
        <v>7.4074074074074074</v>
      </c>
      <c r="F7" s="13">
        <v>10</v>
      </c>
      <c r="G7" s="13">
        <f>(F7*100)/55</f>
        <v>18.181818181818183</v>
      </c>
      <c r="H7" s="13">
        <v>21</v>
      </c>
      <c r="I7" s="14">
        <f>(H7*100)/76</f>
        <v>27.631578947368421</v>
      </c>
      <c r="J7" s="13">
        <v>5</v>
      </c>
      <c r="K7" s="13">
        <f>(J7*100)/33</f>
        <v>15.151515151515152</v>
      </c>
      <c r="L7" s="13">
        <v>21</v>
      </c>
      <c r="M7" s="13">
        <f>(L7*100)/76</f>
        <v>27.631578947368421</v>
      </c>
      <c r="N7" s="13">
        <v>4</v>
      </c>
      <c r="O7" s="13">
        <f>(N7*100)/69</f>
        <v>5.7971014492753623</v>
      </c>
      <c r="P7" s="13">
        <v>6</v>
      </c>
      <c r="Q7" s="13">
        <f>(P7*100)/41</f>
        <v>14.634146341463415</v>
      </c>
      <c r="R7" s="13">
        <v>3</v>
      </c>
      <c r="S7" s="13">
        <f>(R7*100)/42</f>
        <v>7.1428571428571432</v>
      </c>
      <c r="T7" s="13">
        <v>7</v>
      </c>
      <c r="U7" s="13">
        <f>(T7*100)/57</f>
        <v>12.280701754385966</v>
      </c>
      <c r="V7" s="13">
        <v>1</v>
      </c>
      <c r="W7" s="13">
        <f>(V7*100)/8</f>
        <v>12.5</v>
      </c>
      <c r="X7" s="13">
        <v>5</v>
      </c>
      <c r="Y7" s="13">
        <f>(X7*100)/28</f>
        <v>17.857142857142858</v>
      </c>
      <c r="Z7" s="13">
        <v>4</v>
      </c>
      <c r="AA7" s="13">
        <f>(Z7*100)/39</f>
        <v>10.256410256410257</v>
      </c>
      <c r="AB7" s="13">
        <v>2</v>
      </c>
      <c r="AC7" s="13">
        <f>(AB7*100)/30</f>
        <v>6.666666666666667</v>
      </c>
      <c r="AD7" s="13">
        <v>3</v>
      </c>
      <c r="AE7" s="13">
        <f>(AD7*100)/27</f>
        <v>11.111111111111111</v>
      </c>
      <c r="AF7" s="13">
        <v>3</v>
      </c>
      <c r="AG7" s="13">
        <f>(AF7*100)/28</f>
        <v>10.714285714285714</v>
      </c>
      <c r="AH7" s="13">
        <v>21</v>
      </c>
      <c r="AI7" s="13">
        <f>(AH7*100)/75</f>
        <v>28</v>
      </c>
      <c r="AJ7" s="13">
        <v>6</v>
      </c>
      <c r="AK7" s="13">
        <f>(AJ7*100)/43</f>
        <v>13.953488372093023</v>
      </c>
      <c r="AL7" s="13">
        <v>1</v>
      </c>
      <c r="AM7" s="13">
        <f>(AL7*100)/30</f>
        <v>3.3333333333333335</v>
      </c>
      <c r="AN7" s="13">
        <v>3</v>
      </c>
      <c r="AO7" s="13">
        <f>(AN7*100)/27</f>
        <v>11.111111111111111</v>
      </c>
      <c r="AP7" s="13">
        <v>7</v>
      </c>
      <c r="AQ7" s="13">
        <f>(AP7*100)/44</f>
        <v>15.909090909090908</v>
      </c>
      <c r="AR7" s="13">
        <v>13</v>
      </c>
      <c r="AS7" s="13">
        <f>(AR7*100)/77</f>
        <v>16.883116883116884</v>
      </c>
      <c r="AT7" s="13">
        <v>1</v>
      </c>
      <c r="AU7" s="13">
        <f>(AT7*100)/19</f>
        <v>5.2631578947368425</v>
      </c>
      <c r="AV7" s="13">
        <v>1</v>
      </c>
      <c r="AW7" s="13">
        <f>(AV7*100)/31</f>
        <v>3.225806451612903</v>
      </c>
    </row>
    <row r="8" spans="1:49">
      <c r="A8" s="5" t="s">
        <v>1</v>
      </c>
      <c r="B8" s="13">
        <v>1</v>
      </c>
      <c r="C8" s="14">
        <f t="shared" ref="C8:C14" si="0">(B8*100)/48</f>
        <v>2.0833333333333335</v>
      </c>
      <c r="D8" s="13">
        <v>2</v>
      </c>
      <c r="E8" s="14">
        <f t="shared" ref="E8:E14" si="1">(D8*100)/27</f>
        <v>7.4074074074074074</v>
      </c>
      <c r="F8" s="13">
        <v>2</v>
      </c>
      <c r="G8" s="13">
        <f t="shared" ref="G8:G14" si="2">(F8*100)/55</f>
        <v>3.6363636363636362</v>
      </c>
      <c r="H8" s="13">
        <v>7</v>
      </c>
      <c r="I8" s="14">
        <f t="shared" ref="I8:I14" si="3">(H8*100)/76</f>
        <v>9.2105263157894743</v>
      </c>
      <c r="J8" s="13">
        <v>9</v>
      </c>
      <c r="K8" s="13">
        <f t="shared" ref="K8:K14" si="4">(J8*100)/33</f>
        <v>27.272727272727273</v>
      </c>
      <c r="L8" s="13">
        <v>7</v>
      </c>
      <c r="M8" s="13">
        <f t="shared" ref="M8:M14" si="5">(L8*100)/76</f>
        <v>9.2105263157894743</v>
      </c>
      <c r="N8" s="13">
        <v>2</v>
      </c>
      <c r="O8" s="13">
        <f t="shared" ref="O8:O14" si="6">(N8*100)/69</f>
        <v>2.8985507246376812</v>
      </c>
      <c r="P8" s="13">
        <v>11</v>
      </c>
      <c r="Q8" s="13">
        <f t="shared" ref="Q8:Q14" si="7">(P8*100)/41</f>
        <v>26.829268292682926</v>
      </c>
      <c r="R8" s="13">
        <v>2</v>
      </c>
      <c r="S8" s="13">
        <f t="shared" ref="S8:S14" si="8">(R8*100)/42</f>
        <v>4.7619047619047619</v>
      </c>
      <c r="T8" s="13">
        <v>1</v>
      </c>
      <c r="U8" s="13">
        <f t="shared" ref="U8:U14" si="9">(T8*100)/57</f>
        <v>1.7543859649122806</v>
      </c>
      <c r="V8" s="13">
        <v>0</v>
      </c>
      <c r="W8" s="13">
        <f t="shared" ref="W8:W14" si="10">(V8*100)/8</f>
        <v>0</v>
      </c>
      <c r="X8" s="13">
        <v>3</v>
      </c>
      <c r="Y8" s="13">
        <f t="shared" ref="Y8:Y14" si="11">(X8*100)/28</f>
        <v>10.714285714285714</v>
      </c>
      <c r="Z8" s="13">
        <v>2</v>
      </c>
      <c r="AA8" s="13">
        <f t="shared" ref="AA8:AA14" si="12">(Z8*100)/39</f>
        <v>5.1282051282051286</v>
      </c>
      <c r="AB8" s="13">
        <v>3</v>
      </c>
      <c r="AC8" s="13">
        <f t="shared" ref="AC8:AC14" si="13">(AB8*100)/30</f>
        <v>10</v>
      </c>
      <c r="AD8" s="13">
        <v>1</v>
      </c>
      <c r="AE8" s="13">
        <f t="shared" ref="AE8:AE14" si="14">(AD8*100)/27</f>
        <v>3.7037037037037037</v>
      </c>
      <c r="AF8" s="13">
        <v>1</v>
      </c>
      <c r="AG8" s="13">
        <f t="shared" ref="AG8:AG14" si="15">(AF8*100)/28</f>
        <v>3.5714285714285716</v>
      </c>
      <c r="AH8" s="13">
        <v>4</v>
      </c>
      <c r="AI8" s="13">
        <f t="shared" ref="AI8:AI14" si="16">(AH8*100)/75</f>
        <v>5.333333333333333</v>
      </c>
      <c r="AJ8" s="13">
        <v>1</v>
      </c>
      <c r="AK8" s="13">
        <f t="shared" ref="AK8:AK14" si="17">(AJ8*100)/43</f>
        <v>2.3255813953488373</v>
      </c>
      <c r="AL8" s="13">
        <v>2</v>
      </c>
      <c r="AM8" s="13">
        <f t="shared" ref="AM8:AM14" si="18">(AL8*100)/30</f>
        <v>6.666666666666667</v>
      </c>
      <c r="AN8" s="13">
        <v>9</v>
      </c>
      <c r="AO8" s="13">
        <f t="shared" ref="AO8:AO14" si="19">(AN8*100)/27</f>
        <v>33.333333333333336</v>
      </c>
      <c r="AP8" s="13">
        <v>3</v>
      </c>
      <c r="AQ8" s="13">
        <f t="shared" ref="AQ8:AQ14" si="20">(AP8*100)/44</f>
        <v>6.8181818181818183</v>
      </c>
      <c r="AR8" s="13">
        <v>9</v>
      </c>
      <c r="AS8" s="13">
        <f t="shared" ref="AS8:AS14" si="21">(AR8*100)/77</f>
        <v>11.688311688311689</v>
      </c>
      <c r="AT8" s="13">
        <v>0</v>
      </c>
      <c r="AU8" s="13">
        <f t="shared" ref="AU8:AU14" si="22">(AT8*100)/19</f>
        <v>0</v>
      </c>
      <c r="AV8" s="13">
        <v>0</v>
      </c>
      <c r="AW8" s="13">
        <f t="shared" ref="AW8:AW14" si="23">(AV8*100)/31</f>
        <v>0</v>
      </c>
    </row>
    <row r="9" spans="1:49">
      <c r="A9" s="5" t="s">
        <v>2</v>
      </c>
      <c r="B9" s="13">
        <v>13</v>
      </c>
      <c r="C9" s="14">
        <f t="shared" si="0"/>
        <v>27.083333333333332</v>
      </c>
      <c r="D9" s="13">
        <v>3</v>
      </c>
      <c r="E9" s="14">
        <f t="shared" si="1"/>
        <v>11.111111111111111</v>
      </c>
      <c r="F9" s="13">
        <v>3</v>
      </c>
      <c r="G9" s="13">
        <f t="shared" si="2"/>
        <v>5.4545454545454541</v>
      </c>
      <c r="H9" s="13">
        <v>6</v>
      </c>
      <c r="I9" s="14">
        <f t="shared" si="3"/>
        <v>7.8947368421052628</v>
      </c>
      <c r="J9" s="13">
        <v>4</v>
      </c>
      <c r="K9" s="13">
        <f t="shared" si="4"/>
        <v>12.121212121212121</v>
      </c>
      <c r="L9" s="13">
        <v>6</v>
      </c>
      <c r="M9" s="13">
        <f t="shared" si="5"/>
        <v>7.8947368421052628</v>
      </c>
      <c r="N9" s="13">
        <v>20</v>
      </c>
      <c r="O9" s="13">
        <f t="shared" si="6"/>
        <v>28.985507246376812</v>
      </c>
      <c r="P9" s="13">
        <v>5</v>
      </c>
      <c r="Q9" s="13">
        <f t="shared" si="7"/>
        <v>12.195121951219512</v>
      </c>
      <c r="R9" s="13">
        <v>11</v>
      </c>
      <c r="S9" s="13">
        <f t="shared" si="8"/>
        <v>26.19047619047619</v>
      </c>
      <c r="T9" s="13">
        <v>5</v>
      </c>
      <c r="U9" s="13">
        <f t="shared" si="9"/>
        <v>8.7719298245614041</v>
      </c>
      <c r="V9" s="13">
        <v>0</v>
      </c>
      <c r="W9" s="13">
        <f t="shared" si="10"/>
        <v>0</v>
      </c>
      <c r="X9" s="13">
        <v>1</v>
      </c>
      <c r="Y9" s="13">
        <f t="shared" si="11"/>
        <v>3.5714285714285716</v>
      </c>
      <c r="Z9" s="13">
        <v>3</v>
      </c>
      <c r="AA9" s="13">
        <f t="shared" si="12"/>
        <v>7.6923076923076925</v>
      </c>
      <c r="AB9" s="13">
        <v>2</v>
      </c>
      <c r="AC9" s="13">
        <f t="shared" si="13"/>
        <v>6.666666666666667</v>
      </c>
      <c r="AD9" s="13">
        <v>1</v>
      </c>
      <c r="AE9" s="13">
        <f t="shared" si="14"/>
        <v>3.7037037037037037</v>
      </c>
      <c r="AF9" s="13">
        <v>2</v>
      </c>
      <c r="AG9" s="13">
        <f t="shared" si="15"/>
        <v>7.1428571428571432</v>
      </c>
      <c r="AH9" s="13">
        <v>6</v>
      </c>
      <c r="AI9" s="13">
        <f t="shared" si="16"/>
        <v>8</v>
      </c>
      <c r="AJ9" s="13">
        <v>12</v>
      </c>
      <c r="AK9" s="13">
        <f t="shared" si="17"/>
        <v>27.906976744186046</v>
      </c>
      <c r="AL9" s="13">
        <v>1</v>
      </c>
      <c r="AM9" s="13">
        <f t="shared" si="18"/>
        <v>3.3333333333333335</v>
      </c>
      <c r="AN9" s="13">
        <v>3</v>
      </c>
      <c r="AO9" s="13">
        <f t="shared" si="19"/>
        <v>11.111111111111111</v>
      </c>
      <c r="AP9" s="13">
        <v>1</v>
      </c>
      <c r="AQ9" s="13">
        <f t="shared" si="20"/>
        <v>2.2727272727272729</v>
      </c>
      <c r="AR9" s="13">
        <v>9</v>
      </c>
      <c r="AS9" s="13">
        <f t="shared" si="21"/>
        <v>11.688311688311689</v>
      </c>
      <c r="AT9" s="13">
        <v>5</v>
      </c>
      <c r="AU9" s="13">
        <f t="shared" si="22"/>
        <v>26.315789473684209</v>
      </c>
      <c r="AV9" s="13">
        <v>3</v>
      </c>
      <c r="AW9" s="13">
        <f t="shared" si="23"/>
        <v>9.67741935483871</v>
      </c>
    </row>
    <row r="10" spans="1:49">
      <c r="A10" s="5" t="s">
        <v>3</v>
      </c>
      <c r="B10" s="13">
        <v>12</v>
      </c>
      <c r="C10" s="14">
        <f t="shared" si="0"/>
        <v>25</v>
      </c>
      <c r="D10" s="13">
        <v>1</v>
      </c>
      <c r="E10" s="14">
        <f t="shared" si="1"/>
        <v>3.7037037037037037</v>
      </c>
      <c r="F10" s="13">
        <v>7</v>
      </c>
      <c r="G10" s="13">
        <f t="shared" si="2"/>
        <v>12.727272727272727</v>
      </c>
      <c r="H10" s="13">
        <v>13</v>
      </c>
      <c r="I10" s="14">
        <f t="shared" si="3"/>
        <v>17.105263157894736</v>
      </c>
      <c r="J10" s="13">
        <v>3</v>
      </c>
      <c r="K10" s="13">
        <f t="shared" si="4"/>
        <v>9.0909090909090917</v>
      </c>
      <c r="L10" s="13">
        <v>13</v>
      </c>
      <c r="M10" s="13">
        <f t="shared" si="5"/>
        <v>17.105263157894736</v>
      </c>
      <c r="N10" s="13">
        <v>17</v>
      </c>
      <c r="O10" s="13">
        <f t="shared" si="6"/>
        <v>24.637681159420289</v>
      </c>
      <c r="P10" s="13">
        <v>3</v>
      </c>
      <c r="Q10" s="13">
        <f t="shared" si="7"/>
        <v>7.3170731707317076</v>
      </c>
      <c r="R10" s="13">
        <v>10</v>
      </c>
      <c r="S10" s="13">
        <f t="shared" si="8"/>
        <v>23.80952380952381</v>
      </c>
      <c r="T10" s="13">
        <v>4</v>
      </c>
      <c r="U10" s="13">
        <f t="shared" si="9"/>
        <v>7.0175438596491224</v>
      </c>
      <c r="V10" s="13">
        <v>1</v>
      </c>
      <c r="W10" s="13">
        <f t="shared" si="10"/>
        <v>12.5</v>
      </c>
      <c r="X10" s="13">
        <v>3</v>
      </c>
      <c r="Y10" s="13">
        <f t="shared" si="11"/>
        <v>10.714285714285714</v>
      </c>
      <c r="Z10" s="13">
        <v>3</v>
      </c>
      <c r="AA10" s="13">
        <f t="shared" si="12"/>
        <v>7.6923076923076925</v>
      </c>
      <c r="AB10" s="13">
        <v>7</v>
      </c>
      <c r="AC10" s="13">
        <f t="shared" si="13"/>
        <v>23.333333333333332</v>
      </c>
      <c r="AD10" s="13">
        <v>1</v>
      </c>
      <c r="AE10" s="13">
        <f t="shared" si="14"/>
        <v>3.7037037037037037</v>
      </c>
      <c r="AF10" s="13">
        <v>5</v>
      </c>
      <c r="AG10" s="13">
        <f t="shared" si="15"/>
        <v>17.857142857142858</v>
      </c>
      <c r="AH10" s="13">
        <v>9</v>
      </c>
      <c r="AI10" s="13">
        <f t="shared" si="16"/>
        <v>12</v>
      </c>
      <c r="AJ10" s="13">
        <v>6</v>
      </c>
      <c r="AK10" s="13">
        <f t="shared" si="17"/>
        <v>13.953488372093023</v>
      </c>
      <c r="AL10" s="13">
        <v>2</v>
      </c>
      <c r="AM10" s="13">
        <f t="shared" si="18"/>
        <v>6.666666666666667</v>
      </c>
      <c r="AN10" s="13">
        <v>3</v>
      </c>
      <c r="AO10" s="13">
        <f t="shared" si="19"/>
        <v>11.111111111111111</v>
      </c>
      <c r="AP10" s="13">
        <v>6</v>
      </c>
      <c r="AQ10" s="13">
        <f t="shared" si="20"/>
        <v>13.636363636363637</v>
      </c>
      <c r="AR10" s="13">
        <v>9</v>
      </c>
      <c r="AS10" s="13">
        <f t="shared" si="21"/>
        <v>11.688311688311689</v>
      </c>
      <c r="AT10" s="13">
        <v>4</v>
      </c>
      <c r="AU10" s="13">
        <f t="shared" si="22"/>
        <v>21.05263157894737</v>
      </c>
      <c r="AV10" s="13">
        <v>10</v>
      </c>
      <c r="AW10" s="13">
        <f t="shared" si="23"/>
        <v>32.258064516129032</v>
      </c>
    </row>
    <row r="11" spans="1:49">
      <c r="A11" s="5" t="s">
        <v>4</v>
      </c>
      <c r="B11" s="13">
        <v>5</v>
      </c>
      <c r="C11" s="14">
        <f t="shared" si="0"/>
        <v>10.416666666666666</v>
      </c>
      <c r="D11" s="13">
        <v>7</v>
      </c>
      <c r="E11" s="14">
        <f t="shared" si="1"/>
        <v>25.925925925925927</v>
      </c>
      <c r="F11" s="13">
        <v>11</v>
      </c>
      <c r="G11" s="13">
        <f t="shared" si="2"/>
        <v>20</v>
      </c>
      <c r="H11" s="13">
        <v>7</v>
      </c>
      <c r="I11" s="14">
        <f t="shared" si="3"/>
        <v>9.2105263157894743</v>
      </c>
      <c r="J11" s="13">
        <v>5</v>
      </c>
      <c r="K11" s="13">
        <f t="shared" si="4"/>
        <v>15.151515151515152</v>
      </c>
      <c r="L11" s="13">
        <v>7</v>
      </c>
      <c r="M11" s="13">
        <f t="shared" si="5"/>
        <v>9.2105263157894743</v>
      </c>
      <c r="N11" s="13">
        <v>7</v>
      </c>
      <c r="O11" s="13">
        <f t="shared" si="6"/>
        <v>10.144927536231885</v>
      </c>
      <c r="P11" s="13">
        <v>9</v>
      </c>
      <c r="Q11" s="13">
        <f t="shared" si="7"/>
        <v>21.951219512195124</v>
      </c>
      <c r="R11" s="13">
        <v>7</v>
      </c>
      <c r="S11" s="13">
        <f t="shared" si="8"/>
        <v>16.666666666666668</v>
      </c>
      <c r="T11" s="13">
        <v>6</v>
      </c>
      <c r="U11" s="13">
        <f t="shared" si="9"/>
        <v>10.526315789473685</v>
      </c>
      <c r="V11" s="13">
        <v>2</v>
      </c>
      <c r="W11" s="13">
        <f t="shared" si="10"/>
        <v>25</v>
      </c>
      <c r="X11" s="13">
        <v>6</v>
      </c>
      <c r="Y11" s="13">
        <f t="shared" si="11"/>
        <v>21.428571428571427</v>
      </c>
      <c r="Z11" s="13">
        <v>6</v>
      </c>
      <c r="AA11" s="13">
        <f t="shared" si="12"/>
        <v>15.384615384615385</v>
      </c>
      <c r="AB11" s="13">
        <v>6</v>
      </c>
      <c r="AC11" s="13">
        <f t="shared" si="13"/>
        <v>20</v>
      </c>
      <c r="AD11" s="13">
        <v>5</v>
      </c>
      <c r="AE11" s="13">
        <f t="shared" si="14"/>
        <v>18.518518518518519</v>
      </c>
      <c r="AF11" s="13">
        <v>6</v>
      </c>
      <c r="AG11" s="13">
        <f t="shared" si="15"/>
        <v>21.428571428571427</v>
      </c>
      <c r="AH11" s="13">
        <v>8</v>
      </c>
      <c r="AI11" s="13">
        <f t="shared" si="16"/>
        <v>10.666666666666666</v>
      </c>
      <c r="AJ11" s="13">
        <v>7</v>
      </c>
      <c r="AK11" s="13">
        <f t="shared" si="17"/>
        <v>16.279069767441861</v>
      </c>
      <c r="AL11" s="13">
        <v>11</v>
      </c>
      <c r="AM11" s="13">
        <f t="shared" si="18"/>
        <v>36.666666666666664</v>
      </c>
      <c r="AN11" s="13">
        <v>1</v>
      </c>
      <c r="AO11" s="13">
        <f t="shared" si="19"/>
        <v>3.7037037037037037</v>
      </c>
      <c r="AP11" s="13">
        <v>8</v>
      </c>
      <c r="AQ11" s="13">
        <f t="shared" si="20"/>
        <v>18.181818181818183</v>
      </c>
      <c r="AR11" s="13">
        <v>9</v>
      </c>
      <c r="AS11" s="13">
        <f t="shared" si="21"/>
        <v>11.688311688311689</v>
      </c>
      <c r="AT11" s="13">
        <v>4</v>
      </c>
      <c r="AU11" s="13">
        <f t="shared" si="22"/>
        <v>21.05263157894737</v>
      </c>
      <c r="AV11" s="13">
        <v>8</v>
      </c>
      <c r="AW11" s="13">
        <f t="shared" si="23"/>
        <v>25.806451612903224</v>
      </c>
    </row>
    <row r="12" spans="1:49">
      <c r="A12" s="5" t="s">
        <v>5</v>
      </c>
      <c r="B12" s="13">
        <v>3</v>
      </c>
      <c r="C12" s="14">
        <f t="shared" si="0"/>
        <v>6.25</v>
      </c>
      <c r="D12" s="13">
        <v>4</v>
      </c>
      <c r="E12" s="14">
        <f t="shared" si="1"/>
        <v>14.814814814814815</v>
      </c>
      <c r="F12" s="13">
        <v>11</v>
      </c>
      <c r="G12" s="13">
        <f t="shared" si="2"/>
        <v>20</v>
      </c>
      <c r="H12" s="13">
        <v>11</v>
      </c>
      <c r="I12" s="14">
        <f t="shared" si="3"/>
        <v>14.473684210526315</v>
      </c>
      <c r="J12" s="13">
        <v>3</v>
      </c>
      <c r="K12" s="13">
        <f t="shared" si="4"/>
        <v>9.0909090909090917</v>
      </c>
      <c r="L12" s="13">
        <v>11</v>
      </c>
      <c r="M12" s="13">
        <f t="shared" si="5"/>
        <v>14.473684210526315</v>
      </c>
      <c r="N12" s="13">
        <v>4</v>
      </c>
      <c r="O12" s="13">
        <f t="shared" si="6"/>
        <v>5.7971014492753623</v>
      </c>
      <c r="P12" s="13">
        <v>2</v>
      </c>
      <c r="Q12" s="13">
        <f t="shared" si="7"/>
        <v>4.8780487804878048</v>
      </c>
      <c r="R12" s="13">
        <v>1</v>
      </c>
      <c r="S12" s="13">
        <f t="shared" si="8"/>
        <v>2.3809523809523809</v>
      </c>
      <c r="T12" s="13">
        <v>24</v>
      </c>
      <c r="U12" s="13">
        <f t="shared" si="9"/>
        <v>42.10526315789474</v>
      </c>
      <c r="V12" s="13">
        <v>1</v>
      </c>
      <c r="W12" s="13">
        <f t="shared" si="10"/>
        <v>12.5</v>
      </c>
      <c r="X12" s="13">
        <v>3</v>
      </c>
      <c r="Y12" s="13">
        <f t="shared" si="11"/>
        <v>10.714285714285714</v>
      </c>
      <c r="Z12" s="13">
        <v>5</v>
      </c>
      <c r="AA12" s="13">
        <f t="shared" si="12"/>
        <v>12.820512820512821</v>
      </c>
      <c r="AB12" s="13">
        <v>6</v>
      </c>
      <c r="AC12" s="13">
        <f t="shared" si="13"/>
        <v>20</v>
      </c>
      <c r="AD12" s="13">
        <v>13</v>
      </c>
      <c r="AE12" s="13">
        <f t="shared" si="14"/>
        <v>48.148148148148145</v>
      </c>
      <c r="AF12" s="13">
        <v>3</v>
      </c>
      <c r="AG12" s="13">
        <f t="shared" si="15"/>
        <v>10.714285714285714</v>
      </c>
      <c r="AH12" s="13">
        <v>15</v>
      </c>
      <c r="AI12" s="13">
        <f t="shared" si="16"/>
        <v>20</v>
      </c>
      <c r="AJ12" s="13">
        <v>3</v>
      </c>
      <c r="AK12" s="13">
        <f t="shared" si="17"/>
        <v>6.9767441860465116</v>
      </c>
      <c r="AL12" s="13">
        <v>6</v>
      </c>
      <c r="AM12" s="13">
        <f t="shared" si="18"/>
        <v>20</v>
      </c>
      <c r="AN12" s="13">
        <v>3</v>
      </c>
      <c r="AO12" s="13">
        <f t="shared" si="19"/>
        <v>11.111111111111111</v>
      </c>
      <c r="AP12" s="13">
        <v>5</v>
      </c>
      <c r="AQ12" s="13">
        <f t="shared" si="20"/>
        <v>11.363636363636363</v>
      </c>
      <c r="AR12" s="13">
        <v>12</v>
      </c>
      <c r="AS12" s="13">
        <f t="shared" si="21"/>
        <v>15.584415584415584</v>
      </c>
      <c r="AT12" s="13">
        <v>1</v>
      </c>
      <c r="AU12" s="13">
        <f t="shared" si="22"/>
        <v>5.2631578947368425</v>
      </c>
      <c r="AV12" s="13">
        <v>6</v>
      </c>
      <c r="AW12" s="13">
        <f t="shared" si="23"/>
        <v>19.35483870967742</v>
      </c>
    </row>
    <row r="13" spans="1:49">
      <c r="A13" s="5" t="s">
        <v>6</v>
      </c>
      <c r="B13" s="13">
        <v>5</v>
      </c>
      <c r="C13" s="14">
        <f t="shared" si="0"/>
        <v>10.416666666666666</v>
      </c>
      <c r="D13" s="13">
        <v>4</v>
      </c>
      <c r="E13" s="14">
        <f t="shared" si="1"/>
        <v>14.814814814814815</v>
      </c>
      <c r="F13" s="13">
        <v>1</v>
      </c>
      <c r="G13" s="13">
        <f t="shared" si="2"/>
        <v>1.8181818181818181</v>
      </c>
      <c r="H13" s="13">
        <v>2</v>
      </c>
      <c r="I13" s="14">
        <f t="shared" si="3"/>
        <v>2.6315789473684212</v>
      </c>
      <c r="J13" s="13">
        <v>1</v>
      </c>
      <c r="K13" s="13">
        <f t="shared" si="4"/>
        <v>3.0303030303030303</v>
      </c>
      <c r="L13" s="13">
        <v>2</v>
      </c>
      <c r="M13" s="13">
        <f t="shared" si="5"/>
        <v>2.6315789473684212</v>
      </c>
      <c r="N13" s="13">
        <v>9</v>
      </c>
      <c r="O13" s="13">
        <f t="shared" si="6"/>
        <v>13.043478260869565</v>
      </c>
      <c r="P13" s="13">
        <v>1</v>
      </c>
      <c r="Q13" s="13">
        <f t="shared" si="7"/>
        <v>2.4390243902439024</v>
      </c>
      <c r="R13" s="13">
        <v>5</v>
      </c>
      <c r="S13" s="13">
        <f t="shared" si="8"/>
        <v>11.904761904761905</v>
      </c>
      <c r="T13" s="13">
        <v>4</v>
      </c>
      <c r="U13" s="13">
        <f t="shared" si="9"/>
        <v>7.0175438596491224</v>
      </c>
      <c r="V13" s="13">
        <v>3</v>
      </c>
      <c r="W13" s="13">
        <f t="shared" si="10"/>
        <v>37.5</v>
      </c>
      <c r="X13" s="13">
        <v>3</v>
      </c>
      <c r="Y13" s="13">
        <f t="shared" si="11"/>
        <v>10.714285714285714</v>
      </c>
      <c r="Z13" s="13">
        <v>14</v>
      </c>
      <c r="AA13" s="13">
        <f t="shared" si="12"/>
        <v>35.897435897435898</v>
      </c>
      <c r="AB13" s="13">
        <v>3</v>
      </c>
      <c r="AC13" s="13">
        <f t="shared" si="13"/>
        <v>10</v>
      </c>
      <c r="AD13" s="13">
        <v>1</v>
      </c>
      <c r="AE13" s="13">
        <f t="shared" si="14"/>
        <v>3.7037037037037037</v>
      </c>
      <c r="AF13" s="13">
        <v>1</v>
      </c>
      <c r="AG13" s="13">
        <f t="shared" si="15"/>
        <v>3.5714285714285716</v>
      </c>
      <c r="AH13" s="13">
        <v>4</v>
      </c>
      <c r="AI13" s="13">
        <f t="shared" si="16"/>
        <v>5.333333333333333</v>
      </c>
      <c r="AJ13" s="13">
        <v>3</v>
      </c>
      <c r="AK13" s="13">
        <f t="shared" si="17"/>
        <v>6.9767441860465116</v>
      </c>
      <c r="AL13" s="13">
        <v>5</v>
      </c>
      <c r="AM13" s="13">
        <f t="shared" si="18"/>
        <v>16.666666666666668</v>
      </c>
      <c r="AN13" s="13">
        <v>1</v>
      </c>
      <c r="AO13" s="13">
        <f t="shared" si="19"/>
        <v>3.7037037037037037</v>
      </c>
      <c r="AP13" s="13">
        <v>5</v>
      </c>
      <c r="AQ13" s="13">
        <f t="shared" si="20"/>
        <v>11.363636363636363</v>
      </c>
      <c r="AR13" s="13">
        <v>6</v>
      </c>
      <c r="AS13" s="13">
        <f t="shared" si="21"/>
        <v>7.7922077922077921</v>
      </c>
      <c r="AT13" s="13">
        <v>2</v>
      </c>
      <c r="AU13" s="13">
        <f t="shared" si="22"/>
        <v>10.526315789473685</v>
      </c>
      <c r="AV13" s="13">
        <v>3</v>
      </c>
      <c r="AW13" s="13">
        <f t="shared" si="23"/>
        <v>9.67741935483871</v>
      </c>
    </row>
    <row r="14" spans="1:49">
      <c r="A14" s="7" t="s">
        <v>7</v>
      </c>
      <c r="B14" s="13">
        <v>3</v>
      </c>
      <c r="C14" s="14">
        <f t="shared" si="0"/>
        <v>6.25</v>
      </c>
      <c r="D14" s="13">
        <v>4</v>
      </c>
      <c r="E14" s="14">
        <f t="shared" si="1"/>
        <v>14.814814814814815</v>
      </c>
      <c r="F14" s="13">
        <v>10</v>
      </c>
      <c r="G14" s="13">
        <f t="shared" si="2"/>
        <v>18.181818181818183</v>
      </c>
      <c r="H14" s="13">
        <v>9</v>
      </c>
      <c r="I14" s="14">
        <f t="shared" si="3"/>
        <v>11.842105263157896</v>
      </c>
      <c r="J14" s="13">
        <v>3</v>
      </c>
      <c r="K14" s="13">
        <f t="shared" si="4"/>
        <v>9.0909090909090917</v>
      </c>
      <c r="L14" s="13">
        <v>9</v>
      </c>
      <c r="M14" s="13">
        <f t="shared" si="5"/>
        <v>11.842105263157896</v>
      </c>
      <c r="N14" s="13">
        <v>6</v>
      </c>
      <c r="O14" s="13">
        <f t="shared" si="6"/>
        <v>8.695652173913043</v>
      </c>
      <c r="P14" s="13">
        <v>4</v>
      </c>
      <c r="Q14" s="13">
        <f t="shared" si="7"/>
        <v>9.7560975609756095</v>
      </c>
      <c r="R14" s="13">
        <v>3</v>
      </c>
      <c r="S14" s="13">
        <f t="shared" si="8"/>
        <v>7.1428571428571432</v>
      </c>
      <c r="T14" s="13">
        <v>6</v>
      </c>
      <c r="U14" s="13">
        <f t="shared" si="9"/>
        <v>10.526315789473685</v>
      </c>
      <c r="V14" s="13">
        <v>0</v>
      </c>
      <c r="W14" s="13">
        <f t="shared" si="10"/>
        <v>0</v>
      </c>
      <c r="X14" s="13">
        <v>4</v>
      </c>
      <c r="Y14" s="13">
        <f t="shared" si="11"/>
        <v>14.285714285714286</v>
      </c>
      <c r="Z14" s="13">
        <v>2</v>
      </c>
      <c r="AA14" s="13">
        <f t="shared" si="12"/>
        <v>5.1282051282051286</v>
      </c>
      <c r="AB14" s="13">
        <v>1</v>
      </c>
      <c r="AC14" s="13">
        <f t="shared" si="13"/>
        <v>3.3333333333333335</v>
      </c>
      <c r="AD14" s="13">
        <v>2</v>
      </c>
      <c r="AE14" s="13">
        <f t="shared" si="14"/>
        <v>7.4074074074074074</v>
      </c>
      <c r="AF14" s="13">
        <v>7</v>
      </c>
      <c r="AG14" s="13">
        <f t="shared" si="15"/>
        <v>25</v>
      </c>
      <c r="AH14" s="13">
        <v>8</v>
      </c>
      <c r="AI14" s="13">
        <f t="shared" si="16"/>
        <v>10.666666666666666</v>
      </c>
      <c r="AJ14" s="13">
        <v>5</v>
      </c>
      <c r="AK14" s="13">
        <f t="shared" si="17"/>
        <v>11.627906976744185</v>
      </c>
      <c r="AL14" s="13">
        <v>2</v>
      </c>
      <c r="AM14" s="13">
        <f t="shared" si="18"/>
        <v>6.666666666666667</v>
      </c>
      <c r="AN14" s="13">
        <v>4</v>
      </c>
      <c r="AO14" s="13">
        <f t="shared" si="19"/>
        <v>14.814814814814815</v>
      </c>
      <c r="AP14" s="13">
        <v>9</v>
      </c>
      <c r="AQ14" s="13">
        <f t="shared" si="20"/>
        <v>20.454545454545453</v>
      </c>
      <c r="AR14" s="13">
        <v>10</v>
      </c>
      <c r="AS14" s="13">
        <f t="shared" si="21"/>
        <v>12.987012987012987</v>
      </c>
      <c r="AT14" s="13">
        <v>2</v>
      </c>
      <c r="AU14" s="13">
        <f t="shared" si="22"/>
        <v>10.526315789473685</v>
      </c>
      <c r="AV14" s="13">
        <v>0</v>
      </c>
      <c r="AW14" s="13">
        <f t="shared" si="23"/>
        <v>0</v>
      </c>
    </row>
    <row r="15" spans="1:49">
      <c r="B15" s="13">
        <f>SUM(B7:B14)</f>
        <v>48</v>
      </c>
      <c r="C15" s="13">
        <f t="shared" ref="C15:X15" si="24">SUM(C7:C14)</f>
        <v>100</v>
      </c>
      <c r="D15" s="13">
        <f t="shared" si="24"/>
        <v>27</v>
      </c>
      <c r="E15" s="13">
        <f t="shared" si="24"/>
        <v>99.999999999999986</v>
      </c>
      <c r="F15" s="13">
        <f t="shared" si="24"/>
        <v>55</v>
      </c>
      <c r="G15" s="13">
        <f t="shared" si="24"/>
        <v>100</v>
      </c>
      <c r="H15" s="13">
        <f t="shared" si="24"/>
        <v>76</v>
      </c>
      <c r="I15" s="13">
        <f t="shared" si="24"/>
        <v>100</v>
      </c>
      <c r="J15" s="13">
        <f t="shared" si="24"/>
        <v>33</v>
      </c>
      <c r="K15" s="13">
        <f t="shared" si="24"/>
        <v>100.00000000000001</v>
      </c>
      <c r="L15" s="13">
        <f t="shared" si="24"/>
        <v>76</v>
      </c>
      <c r="M15" s="13">
        <f t="shared" si="24"/>
        <v>100</v>
      </c>
      <c r="N15" s="13">
        <f t="shared" si="24"/>
        <v>69</v>
      </c>
      <c r="O15" s="13">
        <f t="shared" si="24"/>
        <v>100</v>
      </c>
      <c r="P15" s="13">
        <f t="shared" si="24"/>
        <v>41</v>
      </c>
      <c r="Q15" s="13">
        <f t="shared" si="24"/>
        <v>100</v>
      </c>
      <c r="R15" s="13">
        <f>SUM(R7:R14)</f>
        <v>42</v>
      </c>
      <c r="S15" s="13">
        <f>SUM(S7:S14)</f>
        <v>100</v>
      </c>
      <c r="T15" s="13">
        <f t="shared" si="24"/>
        <v>57</v>
      </c>
      <c r="U15" s="13">
        <f t="shared" si="24"/>
        <v>100.00000000000001</v>
      </c>
      <c r="V15" s="13">
        <f t="shared" si="24"/>
        <v>8</v>
      </c>
      <c r="W15" s="13">
        <f t="shared" si="24"/>
        <v>100</v>
      </c>
      <c r="X15" s="13">
        <f t="shared" si="24"/>
        <v>28</v>
      </c>
      <c r="Y15" s="13">
        <f t="shared" ref="Y15" si="25">SUM(Y7:Y14)</f>
        <v>99.999999999999986</v>
      </c>
      <c r="Z15" s="13">
        <f t="shared" ref="Z15" si="26">SUM(Z7:Z14)</f>
        <v>39</v>
      </c>
      <c r="AA15" s="13">
        <f t="shared" ref="AA15" si="27">SUM(AA7:AA14)</f>
        <v>100</v>
      </c>
      <c r="AB15" s="13">
        <f t="shared" ref="AB15" si="28">SUM(AB7:AB14)</f>
        <v>30</v>
      </c>
      <c r="AC15" s="13">
        <f t="shared" ref="AC15" si="29">SUM(AC7:AC14)</f>
        <v>100</v>
      </c>
      <c r="AD15" s="13">
        <f t="shared" ref="AD15" si="30">SUM(AD7:AD14)</f>
        <v>27</v>
      </c>
      <c r="AE15" s="13">
        <f t="shared" ref="AE15" si="31">SUM(AE7:AE14)</f>
        <v>100</v>
      </c>
      <c r="AF15" s="13">
        <f t="shared" ref="AF15" si="32">SUM(AF7:AF14)</f>
        <v>28</v>
      </c>
      <c r="AG15" s="13">
        <f t="shared" ref="AG15" si="33">SUM(AG7:AG14)</f>
        <v>99.999999999999986</v>
      </c>
      <c r="AH15" s="13">
        <f t="shared" ref="AH15" si="34">SUM(AH7:AH14)</f>
        <v>75</v>
      </c>
      <c r="AI15" s="13">
        <f t="shared" ref="AI15" si="35">SUM(AI7:AI14)</f>
        <v>100</v>
      </c>
      <c r="AJ15" s="13">
        <f t="shared" ref="AJ15" si="36">SUM(AJ7:AJ14)</f>
        <v>43</v>
      </c>
      <c r="AK15" s="13">
        <f t="shared" ref="AK15" si="37">SUM(AK7:AK14)</f>
        <v>100</v>
      </c>
      <c r="AL15" s="13">
        <f t="shared" ref="AL15" si="38">SUM(AL7:AL14)</f>
        <v>30</v>
      </c>
      <c r="AM15" s="13">
        <f t="shared" ref="AM15" si="39">SUM(AM7:AM14)</f>
        <v>100</v>
      </c>
      <c r="AN15" s="13">
        <f t="shared" ref="AN15" si="40">SUM(AN7:AN14)</f>
        <v>27</v>
      </c>
      <c r="AO15" s="13">
        <f t="shared" ref="AO15" si="41">SUM(AO7:AO14)</f>
        <v>100.00000000000001</v>
      </c>
      <c r="AP15" s="13">
        <f t="shared" ref="AP15" si="42">SUM(AP7:AP14)</f>
        <v>44</v>
      </c>
      <c r="AQ15" s="13">
        <f t="shared" ref="AQ15" si="43">SUM(AQ7:AQ14)</f>
        <v>100</v>
      </c>
      <c r="AR15" s="13">
        <f t="shared" ref="AR15" si="44">SUM(AR7:AR14)</f>
        <v>77</v>
      </c>
      <c r="AS15" s="13">
        <f t="shared" ref="AS15" si="45">SUM(AS7:AS14)</f>
        <v>100</v>
      </c>
      <c r="AT15" s="13">
        <f t="shared" ref="AT15" si="46">SUM(AT7:AT14)</f>
        <v>19</v>
      </c>
      <c r="AU15" s="13">
        <f t="shared" ref="AU15" si="47">SUM(AU7:AU14)</f>
        <v>100</v>
      </c>
      <c r="AV15" s="13">
        <f t="shared" ref="AV15" si="48">SUM(AV7:AV14)</f>
        <v>31</v>
      </c>
      <c r="AW15" s="13">
        <f t="shared" ref="AW15" si="49">SUM(AW7:AW14)</f>
        <v>100</v>
      </c>
    </row>
  </sheetData>
  <mergeCells count="48"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  <mergeCell ref="AM5:AM6"/>
    <mergeCell ref="AO5:AO6"/>
    <mergeCell ref="AQ5:AQ6"/>
    <mergeCell ref="AS5:AS6"/>
    <mergeCell ref="AU5:AU6"/>
    <mergeCell ref="AW5:AW6"/>
    <mergeCell ref="AA5:AA6"/>
    <mergeCell ref="AC5:AC6"/>
    <mergeCell ref="AE5:AE6"/>
    <mergeCell ref="AG5:AG6"/>
    <mergeCell ref="AI5:AI6"/>
    <mergeCell ref="AK5:AK6"/>
    <mergeCell ref="Q5:Q6"/>
    <mergeCell ref="S5:S6"/>
    <mergeCell ref="U5:U6"/>
    <mergeCell ref="W5:W6"/>
    <mergeCell ref="Y5:Y6"/>
    <mergeCell ref="C5:C6"/>
    <mergeCell ref="E5:E6"/>
    <mergeCell ref="G5:G6"/>
    <mergeCell ref="I5:I6"/>
    <mergeCell ref="K5:K6"/>
    <mergeCell ref="M5:M6"/>
    <mergeCell ref="O5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2"/>
  <sheetViews>
    <sheetView workbookViewId="0">
      <selection activeCell="B2" sqref="B2:B11"/>
    </sheetView>
  </sheetViews>
  <sheetFormatPr baseColWidth="10" defaultRowHeight="15"/>
  <cols>
    <col min="1" max="1" width="10.28515625" customWidth="1"/>
    <col min="8" max="8" width="14.42578125" customWidth="1"/>
    <col min="11" max="11" width="12.7109375" customWidth="1"/>
    <col min="12" max="12" width="13.85546875" customWidth="1"/>
  </cols>
  <sheetData>
    <row r="2" spans="1:12">
      <c r="A2" s="17"/>
      <c r="B2" s="2" t="s">
        <v>8</v>
      </c>
      <c r="C2" s="2" t="s">
        <v>9</v>
      </c>
      <c r="D2" s="2" t="s">
        <v>10</v>
      </c>
      <c r="E2" s="2" t="s">
        <v>17</v>
      </c>
      <c r="F2" s="2" t="s">
        <v>11</v>
      </c>
      <c r="G2" s="2" t="s">
        <v>12</v>
      </c>
      <c r="H2" s="2" t="s">
        <v>13</v>
      </c>
      <c r="I2" s="2" t="s">
        <v>14</v>
      </c>
      <c r="J2" s="18" t="s">
        <v>19</v>
      </c>
      <c r="K2" s="18" t="s">
        <v>15</v>
      </c>
      <c r="L2" s="18" t="s">
        <v>20</v>
      </c>
    </row>
    <row r="3" spans="1:12" ht="16.5" customHeight="1">
      <c r="A3" s="17"/>
      <c r="B3" s="2"/>
      <c r="C3" s="2"/>
      <c r="D3" s="2"/>
      <c r="E3" s="2"/>
      <c r="F3" s="2"/>
      <c r="G3" s="2"/>
      <c r="H3" s="2"/>
      <c r="I3" s="2"/>
      <c r="J3" s="19" t="s">
        <v>18</v>
      </c>
      <c r="K3" s="19" t="s">
        <v>16</v>
      </c>
      <c r="L3" s="19" t="s">
        <v>21</v>
      </c>
    </row>
    <row r="4" spans="1:12">
      <c r="A4" s="20" t="s">
        <v>0</v>
      </c>
      <c r="B4" s="21">
        <v>12.5</v>
      </c>
      <c r="C4" s="21">
        <v>7.4074074074074074</v>
      </c>
      <c r="D4" s="22">
        <v>18.181818181818183</v>
      </c>
      <c r="E4" s="21">
        <v>27.6315789473684</v>
      </c>
      <c r="F4" s="22">
        <v>15.1515151515152</v>
      </c>
      <c r="G4" s="22">
        <v>27.631578947368421</v>
      </c>
      <c r="H4" s="22">
        <v>5.7971014492753623</v>
      </c>
      <c r="I4" s="22">
        <v>14.634146341463415</v>
      </c>
      <c r="J4" s="22">
        <v>7.1428571428571432</v>
      </c>
      <c r="K4" s="22">
        <v>12.280701754385966</v>
      </c>
      <c r="L4" s="22">
        <v>12.5</v>
      </c>
    </row>
    <row r="5" spans="1:12">
      <c r="A5" s="20" t="s">
        <v>1</v>
      </c>
      <c r="B5" s="21">
        <v>2.0833333333333335</v>
      </c>
      <c r="C5" s="21">
        <v>7.4074074074074074</v>
      </c>
      <c r="D5" s="22">
        <v>3.6363636363636362</v>
      </c>
      <c r="E5" s="21">
        <v>9.2105263157894743</v>
      </c>
      <c r="F5" s="22">
        <v>27.272727272727273</v>
      </c>
      <c r="G5" s="22">
        <v>9.2105263157894743</v>
      </c>
      <c r="H5" s="22">
        <v>2.8985507246376812</v>
      </c>
      <c r="I5" s="22">
        <v>26.829268292682926</v>
      </c>
      <c r="J5" s="22">
        <v>4.7619047619047619</v>
      </c>
      <c r="K5" s="22">
        <v>1.7543859649122806</v>
      </c>
      <c r="L5" s="22">
        <v>0</v>
      </c>
    </row>
    <row r="6" spans="1:12">
      <c r="A6" s="20" t="s">
        <v>2</v>
      </c>
      <c r="B6" s="21">
        <v>27.083333333333332</v>
      </c>
      <c r="C6" s="21">
        <v>11.111111111111111</v>
      </c>
      <c r="D6" s="22">
        <v>5.4545454545454541</v>
      </c>
      <c r="E6" s="21">
        <v>7.8947368421052628</v>
      </c>
      <c r="F6" s="22">
        <v>12.121212121212121</v>
      </c>
      <c r="G6" s="22">
        <v>7.8947368421052628</v>
      </c>
      <c r="H6" s="22">
        <v>28.985507246376812</v>
      </c>
      <c r="I6" s="22">
        <v>12.195121951219512</v>
      </c>
      <c r="J6" s="22">
        <v>26.19047619047619</v>
      </c>
      <c r="K6" s="22">
        <v>8.7719298245614041</v>
      </c>
      <c r="L6" s="22">
        <v>0</v>
      </c>
    </row>
    <row r="7" spans="1:12">
      <c r="A7" s="20" t="s">
        <v>3</v>
      </c>
      <c r="B7" s="21">
        <v>25</v>
      </c>
      <c r="C7" s="21">
        <v>3.7037037037037037</v>
      </c>
      <c r="D7" s="22">
        <v>12.727272727272727</v>
      </c>
      <c r="E7" s="21">
        <v>17.105263157894736</v>
      </c>
      <c r="F7" s="22">
        <v>9.0909090909090917</v>
      </c>
      <c r="G7" s="22">
        <v>17.105263157894736</v>
      </c>
      <c r="H7" s="22">
        <v>24.637681159420289</v>
      </c>
      <c r="I7" s="22">
        <v>7.3170731707317076</v>
      </c>
      <c r="J7" s="22">
        <v>23.80952380952381</v>
      </c>
      <c r="K7" s="22">
        <v>7.0175438596491224</v>
      </c>
      <c r="L7" s="22">
        <v>12.5</v>
      </c>
    </row>
    <row r="8" spans="1:12">
      <c r="A8" s="20" t="s">
        <v>4</v>
      </c>
      <c r="B8" s="21">
        <v>10.416666666666666</v>
      </c>
      <c r="C8" s="21">
        <v>25.925925925925927</v>
      </c>
      <c r="D8" s="22">
        <v>20</v>
      </c>
      <c r="E8" s="21">
        <v>9.2105263157894743</v>
      </c>
      <c r="F8" s="22">
        <v>15.151515151515152</v>
      </c>
      <c r="G8" s="22">
        <v>9.2105263157894743</v>
      </c>
      <c r="H8" s="22">
        <v>10.144927536231885</v>
      </c>
      <c r="I8" s="22">
        <v>21.951219512195124</v>
      </c>
      <c r="J8" s="22">
        <v>16.666666666666668</v>
      </c>
      <c r="K8" s="22">
        <v>10.526315789473685</v>
      </c>
      <c r="L8" s="22">
        <v>25</v>
      </c>
    </row>
    <row r="9" spans="1:12">
      <c r="A9" s="20" t="s">
        <v>5</v>
      </c>
      <c r="B9" s="21">
        <v>6.25</v>
      </c>
      <c r="C9" s="21">
        <v>14.814814814814815</v>
      </c>
      <c r="D9" s="22">
        <v>20</v>
      </c>
      <c r="E9" s="21">
        <v>14.473684210526315</v>
      </c>
      <c r="F9" s="22">
        <v>9.0909090909090917</v>
      </c>
      <c r="G9" s="22">
        <v>14.473684210526315</v>
      </c>
      <c r="H9" s="22">
        <v>5.7971014492753623</v>
      </c>
      <c r="I9" s="22">
        <v>4.8780487804878048</v>
      </c>
      <c r="J9" s="22">
        <v>2.3809523809523809</v>
      </c>
      <c r="K9" s="22">
        <v>42.10526315789474</v>
      </c>
      <c r="L9" s="22">
        <v>12.5</v>
      </c>
    </row>
    <row r="10" spans="1:12">
      <c r="A10" s="20" t="s">
        <v>6</v>
      </c>
      <c r="B10" s="21">
        <v>10.416666666666666</v>
      </c>
      <c r="C10" s="21">
        <v>14.814814814814815</v>
      </c>
      <c r="D10" s="22">
        <v>1.8181818181818181</v>
      </c>
      <c r="E10" s="21">
        <v>2.6315789473684212</v>
      </c>
      <c r="F10" s="22">
        <v>3.0303030303030303</v>
      </c>
      <c r="G10" s="22">
        <v>2.6315789473684212</v>
      </c>
      <c r="H10" s="22">
        <v>13.043478260869565</v>
      </c>
      <c r="I10" s="22">
        <v>2.4390243902439024</v>
      </c>
      <c r="J10" s="22">
        <v>11.904761904761905</v>
      </c>
      <c r="K10" s="22">
        <v>7.0175438596491224</v>
      </c>
      <c r="L10" s="22">
        <v>37.5</v>
      </c>
    </row>
    <row r="11" spans="1:12">
      <c r="A11" s="20" t="s">
        <v>7</v>
      </c>
      <c r="B11" s="21">
        <v>6.25</v>
      </c>
      <c r="C11" s="21">
        <v>14.814814814814815</v>
      </c>
      <c r="D11" s="22">
        <v>18.181818181818183</v>
      </c>
      <c r="E11" s="21">
        <v>11.842105263157896</v>
      </c>
      <c r="F11" s="22">
        <v>9.0909090909090917</v>
      </c>
      <c r="G11" s="22">
        <v>11.842105263157896</v>
      </c>
      <c r="H11" s="22">
        <v>8.695652173913043</v>
      </c>
      <c r="I11" s="22">
        <v>9.7560975609756095</v>
      </c>
      <c r="J11" s="22">
        <v>7.1428571428571432</v>
      </c>
      <c r="K11" s="22">
        <v>10.526315789473685</v>
      </c>
      <c r="L11" s="22">
        <v>0</v>
      </c>
    </row>
    <row r="12" spans="1:12">
      <c r="A12" s="17"/>
      <c r="B12" s="15">
        <v>100</v>
      </c>
      <c r="C12" s="15">
        <v>99.999999999999986</v>
      </c>
      <c r="D12" s="15">
        <v>100</v>
      </c>
      <c r="E12" s="15">
        <v>99.999999999999986</v>
      </c>
      <c r="F12" s="15">
        <v>100.00000000000006</v>
      </c>
      <c r="G12" s="15">
        <v>100</v>
      </c>
      <c r="H12" s="15">
        <v>100</v>
      </c>
      <c r="I12" s="15">
        <v>100</v>
      </c>
      <c r="J12" s="15">
        <v>100</v>
      </c>
      <c r="K12" s="15">
        <v>100.00000000000001</v>
      </c>
      <c r="L12" s="15">
        <v>100</v>
      </c>
    </row>
  </sheetData>
  <mergeCells count="8">
    <mergeCell ref="G2:G3"/>
    <mergeCell ref="H2:H3"/>
    <mergeCell ref="I2:I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L14"/>
  <sheetViews>
    <sheetView topLeftCell="C1" workbookViewId="0">
      <selection activeCell="I4" sqref="I4:I13"/>
    </sheetView>
  </sheetViews>
  <sheetFormatPr baseColWidth="10" defaultRowHeight="15"/>
  <sheetData>
    <row r="4" spans="1:12">
      <c r="A4" s="24"/>
      <c r="B4" s="16" t="s">
        <v>9</v>
      </c>
      <c r="C4" s="27" t="s">
        <v>28</v>
      </c>
      <c r="D4" s="23" t="s">
        <v>17</v>
      </c>
      <c r="E4" s="2" t="s">
        <v>11</v>
      </c>
      <c r="F4" s="2" t="s">
        <v>12</v>
      </c>
      <c r="G4" s="2" t="s">
        <v>13</v>
      </c>
      <c r="H4" s="6" t="s">
        <v>32</v>
      </c>
      <c r="I4" s="2" t="s">
        <v>14</v>
      </c>
      <c r="J4" s="27" t="s">
        <v>19</v>
      </c>
      <c r="K4" s="27" t="s">
        <v>15</v>
      </c>
      <c r="L4" s="27" t="s">
        <v>20</v>
      </c>
    </row>
    <row r="5" spans="1:12">
      <c r="A5" s="24"/>
      <c r="B5" s="16"/>
      <c r="C5" s="25" t="s">
        <v>29</v>
      </c>
      <c r="D5" s="23"/>
      <c r="E5" s="2"/>
      <c r="F5" s="2"/>
      <c r="G5" s="2"/>
      <c r="H5" s="8"/>
      <c r="I5" s="2"/>
      <c r="J5" s="25" t="s">
        <v>18</v>
      </c>
      <c r="K5" s="25" t="s">
        <v>16</v>
      </c>
      <c r="L5" s="25" t="s">
        <v>21</v>
      </c>
    </row>
    <row r="6" spans="1:12">
      <c r="A6" s="28" t="s">
        <v>0</v>
      </c>
      <c r="B6" s="29">
        <v>7.4074074074074074</v>
      </c>
      <c r="C6" s="30">
        <v>13.953488372093023</v>
      </c>
      <c r="D6" s="29">
        <v>27.6315789473684</v>
      </c>
      <c r="E6" s="30">
        <v>15.1515151515152</v>
      </c>
      <c r="F6" s="30">
        <v>27.631578947368421</v>
      </c>
      <c r="G6" s="30">
        <v>5.7971014492753623</v>
      </c>
      <c r="H6" s="30">
        <v>15.909090909090908</v>
      </c>
      <c r="I6" s="30">
        <v>14.634146341463415</v>
      </c>
      <c r="J6" s="30">
        <v>7.1428571428571432</v>
      </c>
      <c r="K6" s="30">
        <v>12.280701754385966</v>
      </c>
      <c r="L6" s="30">
        <v>12.5</v>
      </c>
    </row>
    <row r="7" spans="1:12">
      <c r="A7" s="28" t="s">
        <v>1</v>
      </c>
      <c r="B7" s="29">
        <v>7.4074074074074074</v>
      </c>
      <c r="C7" s="30">
        <v>2.3255813953488373</v>
      </c>
      <c r="D7" s="29">
        <v>9.2105263157894743</v>
      </c>
      <c r="E7" s="30">
        <v>27.272727272727273</v>
      </c>
      <c r="F7" s="30">
        <v>9.2105263157894743</v>
      </c>
      <c r="G7" s="30">
        <v>2.8985507246376812</v>
      </c>
      <c r="H7" s="30">
        <v>6.8181818181818183</v>
      </c>
      <c r="I7" s="30">
        <v>26.829268292682926</v>
      </c>
      <c r="J7" s="30">
        <v>4.7619047619047619</v>
      </c>
      <c r="K7" s="30">
        <v>1.7543859649122806</v>
      </c>
      <c r="L7" s="30">
        <v>0</v>
      </c>
    </row>
    <row r="8" spans="1:12">
      <c r="A8" s="28" t="s">
        <v>2</v>
      </c>
      <c r="B8" s="29">
        <v>11.111111111111111</v>
      </c>
      <c r="C8" s="30">
        <v>27.906976744186046</v>
      </c>
      <c r="D8" s="29">
        <v>7.8947368421052628</v>
      </c>
      <c r="E8" s="30">
        <v>12.121212121212121</v>
      </c>
      <c r="F8" s="30">
        <v>7.8947368421052628</v>
      </c>
      <c r="G8" s="30">
        <v>28.985507246376812</v>
      </c>
      <c r="H8" s="30">
        <v>2.2727272727272729</v>
      </c>
      <c r="I8" s="30">
        <v>12.195121951219512</v>
      </c>
      <c r="J8" s="30">
        <v>26.19047619047619</v>
      </c>
      <c r="K8" s="30">
        <v>8.7719298245614041</v>
      </c>
      <c r="L8" s="30">
        <v>0</v>
      </c>
    </row>
    <row r="9" spans="1:12">
      <c r="A9" s="28" t="s">
        <v>3</v>
      </c>
      <c r="B9" s="29">
        <v>3.7037037037037037</v>
      </c>
      <c r="C9" s="30">
        <v>13.953488372093023</v>
      </c>
      <c r="D9" s="29">
        <v>17.105263157894736</v>
      </c>
      <c r="E9" s="30">
        <v>9.0909090909090917</v>
      </c>
      <c r="F9" s="30">
        <v>17.105263157894736</v>
      </c>
      <c r="G9" s="30">
        <v>24.637681159420289</v>
      </c>
      <c r="H9" s="30">
        <v>13.636363636363637</v>
      </c>
      <c r="I9" s="30">
        <v>7.3170731707317076</v>
      </c>
      <c r="J9" s="30">
        <v>23.80952380952381</v>
      </c>
      <c r="K9" s="30">
        <v>7.0175438596491224</v>
      </c>
      <c r="L9" s="30">
        <v>12.5</v>
      </c>
    </row>
    <row r="10" spans="1:12">
      <c r="A10" s="28" t="s">
        <v>4</v>
      </c>
      <c r="B10" s="29">
        <v>25.925925925925927</v>
      </c>
      <c r="C10" s="30">
        <v>16.279069767441861</v>
      </c>
      <c r="D10" s="29">
        <v>9.2105263157894743</v>
      </c>
      <c r="E10" s="30">
        <v>15.151515151515152</v>
      </c>
      <c r="F10" s="30">
        <v>9.2105263157894743</v>
      </c>
      <c r="G10" s="30">
        <v>10.144927536231885</v>
      </c>
      <c r="H10" s="30">
        <v>18.181818181818183</v>
      </c>
      <c r="I10" s="30">
        <v>21.951219512195124</v>
      </c>
      <c r="J10" s="30">
        <v>16.666666666666668</v>
      </c>
      <c r="K10" s="30">
        <v>10.526315789473685</v>
      </c>
      <c r="L10" s="30">
        <v>25</v>
      </c>
    </row>
    <row r="11" spans="1:12">
      <c r="A11" s="28" t="s">
        <v>5</v>
      </c>
      <c r="B11" s="29">
        <v>14.814814814814815</v>
      </c>
      <c r="C11" s="30">
        <v>6.9767441860465116</v>
      </c>
      <c r="D11" s="29">
        <v>14.473684210526315</v>
      </c>
      <c r="E11" s="30">
        <v>9.0909090909090917</v>
      </c>
      <c r="F11" s="30">
        <v>14.473684210526315</v>
      </c>
      <c r="G11" s="30">
        <v>5.7971014492753623</v>
      </c>
      <c r="H11" s="30">
        <v>11.363636363636363</v>
      </c>
      <c r="I11" s="30">
        <v>4.8780487804878048</v>
      </c>
      <c r="J11" s="30">
        <v>2.3809523809523809</v>
      </c>
      <c r="K11" s="30">
        <v>42.10526315789474</v>
      </c>
      <c r="L11" s="30">
        <v>12.5</v>
      </c>
    </row>
    <row r="12" spans="1:12">
      <c r="A12" s="28" t="s">
        <v>6</v>
      </c>
      <c r="B12" s="29">
        <v>14.814814814814815</v>
      </c>
      <c r="C12" s="30">
        <v>6.9767441860465116</v>
      </c>
      <c r="D12" s="29">
        <v>2.6315789473684212</v>
      </c>
      <c r="E12" s="30">
        <v>3.0303030303030303</v>
      </c>
      <c r="F12" s="30">
        <v>2.6315789473684212</v>
      </c>
      <c r="G12" s="30">
        <v>13.043478260869565</v>
      </c>
      <c r="H12" s="30">
        <v>11.363636363636363</v>
      </c>
      <c r="I12" s="30">
        <v>2.4390243902439024</v>
      </c>
      <c r="J12" s="30">
        <v>11.904761904761905</v>
      </c>
      <c r="K12" s="30">
        <v>7.0175438596491224</v>
      </c>
      <c r="L12" s="30">
        <v>37.5</v>
      </c>
    </row>
    <row r="13" spans="1:12">
      <c r="A13" s="28" t="s">
        <v>7</v>
      </c>
      <c r="B13" s="29">
        <v>14.814814814814815</v>
      </c>
      <c r="C13" s="30">
        <v>11.627906976744185</v>
      </c>
      <c r="D13" s="29">
        <v>11.842105263157896</v>
      </c>
      <c r="E13" s="30">
        <v>9.0909090909090917</v>
      </c>
      <c r="F13" s="30">
        <v>11.842105263157896</v>
      </c>
      <c r="G13" s="30">
        <v>8.695652173913043</v>
      </c>
      <c r="H13" s="30">
        <v>20.454545454545453</v>
      </c>
      <c r="I13" s="30">
        <v>9.7560975609756095</v>
      </c>
      <c r="J13" s="30">
        <v>7.1428571428571432</v>
      </c>
      <c r="K13" s="30">
        <v>10.526315789473685</v>
      </c>
      <c r="L13" s="30">
        <v>0</v>
      </c>
    </row>
    <row r="14" spans="1:12">
      <c r="A14" s="24"/>
      <c r="B14" s="26">
        <v>99.999999999999986</v>
      </c>
      <c r="C14" s="26">
        <v>100</v>
      </c>
      <c r="D14" s="26">
        <v>99.999999999999986</v>
      </c>
      <c r="E14" s="26">
        <v>100.00000000000006</v>
      </c>
      <c r="F14" s="26">
        <v>100</v>
      </c>
      <c r="G14" s="26">
        <v>100</v>
      </c>
      <c r="H14" s="26">
        <v>100</v>
      </c>
      <c r="I14" s="26">
        <v>100</v>
      </c>
      <c r="J14" s="26">
        <v>100</v>
      </c>
      <c r="K14" s="26">
        <v>100.00000000000001</v>
      </c>
      <c r="L14" s="26">
        <v>100</v>
      </c>
    </row>
  </sheetData>
  <mergeCells count="7">
    <mergeCell ref="F4:F5"/>
    <mergeCell ref="G4:G5"/>
    <mergeCell ref="I4:I5"/>
    <mergeCell ref="H4:H5"/>
    <mergeCell ref="B4:B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activeCell="A3" sqref="A3:Q14"/>
    </sheetView>
  </sheetViews>
  <sheetFormatPr baseColWidth="10" defaultRowHeight="15"/>
  <sheetData>
    <row r="1" spans="1:17">
      <c r="A1" s="24"/>
    </row>
    <row r="4" spans="1:17">
      <c r="A4" s="32"/>
      <c r="B4" s="16" t="s">
        <v>8</v>
      </c>
      <c r="C4" s="35" t="s">
        <v>26</v>
      </c>
      <c r="D4" s="31" t="s">
        <v>9</v>
      </c>
      <c r="E4" s="2" t="s">
        <v>10</v>
      </c>
      <c r="F4" s="35" t="s">
        <v>28</v>
      </c>
      <c r="G4" s="23" t="s">
        <v>17</v>
      </c>
      <c r="H4" s="2" t="s">
        <v>11</v>
      </c>
      <c r="I4" s="2" t="s">
        <v>12</v>
      </c>
      <c r="J4" s="2" t="s">
        <v>13</v>
      </c>
      <c r="K4" s="6" t="s">
        <v>32</v>
      </c>
      <c r="L4" s="35" t="s">
        <v>15</v>
      </c>
      <c r="M4" s="35" t="s">
        <v>20</v>
      </c>
      <c r="N4" s="35" t="s">
        <v>22</v>
      </c>
      <c r="O4" s="35" t="s">
        <v>48</v>
      </c>
      <c r="P4" s="6" t="s">
        <v>33</v>
      </c>
      <c r="Q4" s="6" t="s">
        <v>14</v>
      </c>
    </row>
    <row r="5" spans="1:17">
      <c r="A5" s="32"/>
      <c r="B5" s="16"/>
      <c r="C5" s="33" t="s">
        <v>49</v>
      </c>
      <c r="D5" s="31"/>
      <c r="E5" s="2"/>
      <c r="F5" s="33" t="s">
        <v>29</v>
      </c>
      <c r="G5" s="23"/>
      <c r="H5" s="2"/>
      <c r="I5" s="2"/>
      <c r="J5" s="2"/>
      <c r="K5" s="8"/>
      <c r="L5" s="33" t="s">
        <v>16</v>
      </c>
      <c r="M5" s="33" t="s">
        <v>21</v>
      </c>
      <c r="N5" s="33" t="s">
        <v>23</v>
      </c>
      <c r="O5" s="33" t="s">
        <v>25</v>
      </c>
      <c r="P5" s="8"/>
      <c r="Q5" s="8"/>
    </row>
    <row r="6" spans="1:17">
      <c r="A6" s="36" t="s">
        <v>0</v>
      </c>
      <c r="B6" s="37">
        <v>12.5</v>
      </c>
      <c r="C6" s="38">
        <v>11.111111111111111</v>
      </c>
      <c r="D6" s="37">
        <v>7.4074074074074074</v>
      </c>
      <c r="E6" s="38">
        <v>18.181818181818183</v>
      </c>
      <c r="F6" s="38">
        <v>13.953488372093023</v>
      </c>
      <c r="G6" s="37">
        <v>27.6315789473684</v>
      </c>
      <c r="H6" s="38">
        <v>15.1515151515152</v>
      </c>
      <c r="I6" s="38">
        <v>27.631578947368421</v>
      </c>
      <c r="J6" s="38">
        <v>5.7971014492753623</v>
      </c>
      <c r="K6" s="38">
        <v>15.909090909090908</v>
      </c>
      <c r="L6" s="38">
        <v>12.280701754385966</v>
      </c>
      <c r="M6" s="38">
        <v>12.5</v>
      </c>
      <c r="N6" s="38">
        <v>17.857142857142858</v>
      </c>
      <c r="O6" s="38">
        <v>6.666666666666667</v>
      </c>
      <c r="P6" s="38">
        <v>16.883116883116884</v>
      </c>
      <c r="Q6" s="38">
        <v>14.634146341463415</v>
      </c>
    </row>
    <row r="7" spans="1:17">
      <c r="A7" s="36" t="s">
        <v>1</v>
      </c>
      <c r="B7" s="37">
        <v>2.0833333333333335</v>
      </c>
      <c r="C7" s="38">
        <v>3.7037037037037037</v>
      </c>
      <c r="D7" s="37">
        <v>7.4074074074074074</v>
      </c>
      <c r="E7" s="38">
        <v>3.6363636363636362</v>
      </c>
      <c r="F7" s="38">
        <v>2.3255813953488373</v>
      </c>
      <c r="G7" s="37">
        <v>9.2105263157894743</v>
      </c>
      <c r="H7" s="38">
        <v>27.272727272727273</v>
      </c>
      <c r="I7" s="38">
        <v>9.2105263157894743</v>
      </c>
      <c r="J7" s="38">
        <v>2.8985507246376812</v>
      </c>
      <c r="K7" s="38">
        <v>6.8181818181818183</v>
      </c>
      <c r="L7" s="38">
        <v>1.7543859649122806</v>
      </c>
      <c r="M7" s="38">
        <v>0</v>
      </c>
      <c r="N7" s="38">
        <v>10.714285714285714</v>
      </c>
      <c r="O7" s="38">
        <v>10</v>
      </c>
      <c r="P7" s="38">
        <v>11.688311688311689</v>
      </c>
      <c r="Q7" s="38">
        <v>26.829268292682926</v>
      </c>
    </row>
    <row r="8" spans="1:17">
      <c r="A8" s="36" t="s">
        <v>2</v>
      </c>
      <c r="B8" s="37">
        <v>27.083333333333332</v>
      </c>
      <c r="C8" s="38">
        <v>3.7037037037037037</v>
      </c>
      <c r="D8" s="37">
        <v>11.111111111111111</v>
      </c>
      <c r="E8" s="38">
        <v>5.4545454545454541</v>
      </c>
      <c r="F8" s="38">
        <v>27.906976744186046</v>
      </c>
      <c r="G8" s="37">
        <v>7.8947368421052628</v>
      </c>
      <c r="H8" s="38">
        <v>12.121212121212121</v>
      </c>
      <c r="I8" s="38">
        <v>7.8947368421052628</v>
      </c>
      <c r="J8" s="38">
        <v>28.985507246376812</v>
      </c>
      <c r="K8" s="38">
        <v>2.2727272727272729</v>
      </c>
      <c r="L8" s="38">
        <v>8.7719298245614041</v>
      </c>
      <c r="M8" s="38">
        <v>0</v>
      </c>
      <c r="N8" s="38">
        <v>3.5714285714285716</v>
      </c>
      <c r="O8" s="38">
        <v>6.666666666666667</v>
      </c>
      <c r="P8" s="38">
        <v>11.688311688311689</v>
      </c>
      <c r="Q8" s="38">
        <v>12.195121951219512</v>
      </c>
    </row>
    <row r="9" spans="1:17">
      <c r="A9" s="36" t="s">
        <v>3</v>
      </c>
      <c r="B9" s="37">
        <v>25</v>
      </c>
      <c r="C9" s="38">
        <v>3.7037037037037037</v>
      </c>
      <c r="D9" s="37">
        <v>3.7037037037037037</v>
      </c>
      <c r="E9" s="38">
        <v>12.727272727272727</v>
      </c>
      <c r="F9" s="38">
        <v>13.953488372093023</v>
      </c>
      <c r="G9" s="37">
        <v>17.105263157894736</v>
      </c>
      <c r="H9" s="38">
        <v>9.0909090909090917</v>
      </c>
      <c r="I9" s="38">
        <v>17.105263157894736</v>
      </c>
      <c r="J9" s="38">
        <v>24.637681159420289</v>
      </c>
      <c r="K9" s="38">
        <v>13.636363636363637</v>
      </c>
      <c r="L9" s="38">
        <v>7.0175438596491224</v>
      </c>
      <c r="M9" s="38">
        <v>12.5</v>
      </c>
      <c r="N9" s="38">
        <v>10.714285714285714</v>
      </c>
      <c r="O9" s="38">
        <v>23.333333333333332</v>
      </c>
      <c r="P9" s="38">
        <v>11.688311688311689</v>
      </c>
      <c r="Q9" s="38">
        <v>7.3170731707317076</v>
      </c>
    </row>
    <row r="10" spans="1:17">
      <c r="A10" s="36" t="s">
        <v>4</v>
      </c>
      <c r="B10" s="37">
        <v>10.416666666666666</v>
      </c>
      <c r="C10" s="38">
        <v>18.518518518518519</v>
      </c>
      <c r="D10" s="37">
        <v>25.925925925925927</v>
      </c>
      <c r="E10" s="38">
        <v>20</v>
      </c>
      <c r="F10" s="38">
        <v>16.279069767441861</v>
      </c>
      <c r="G10" s="37">
        <v>9.2105263157894743</v>
      </c>
      <c r="H10" s="38">
        <v>15.151515151515152</v>
      </c>
      <c r="I10" s="38">
        <v>9.2105263157894743</v>
      </c>
      <c r="J10" s="38">
        <v>10.144927536231885</v>
      </c>
      <c r="K10" s="38">
        <v>18.181818181818183</v>
      </c>
      <c r="L10" s="38">
        <v>10.526315789473685</v>
      </c>
      <c r="M10" s="38">
        <v>25</v>
      </c>
      <c r="N10" s="38">
        <v>21.428571428571427</v>
      </c>
      <c r="O10" s="38">
        <v>20</v>
      </c>
      <c r="P10" s="38">
        <v>11.688311688311689</v>
      </c>
      <c r="Q10" s="38">
        <v>21.951219512195124</v>
      </c>
    </row>
    <row r="11" spans="1:17">
      <c r="A11" s="36" t="s">
        <v>5</v>
      </c>
      <c r="B11" s="37">
        <v>6.25</v>
      </c>
      <c r="C11" s="38">
        <v>48.148148148148145</v>
      </c>
      <c r="D11" s="37">
        <v>14.814814814814815</v>
      </c>
      <c r="E11" s="38">
        <v>20</v>
      </c>
      <c r="F11" s="38">
        <v>6.9767441860465116</v>
      </c>
      <c r="G11" s="37">
        <v>14.473684210526315</v>
      </c>
      <c r="H11" s="38">
        <v>9.0909090909090917</v>
      </c>
      <c r="I11" s="38">
        <v>14.473684210526315</v>
      </c>
      <c r="J11" s="38">
        <v>5.7971014492753623</v>
      </c>
      <c r="K11" s="38">
        <v>11.363636363636363</v>
      </c>
      <c r="L11" s="38">
        <v>42.10526315789474</v>
      </c>
      <c r="M11" s="38">
        <v>12.5</v>
      </c>
      <c r="N11" s="38">
        <v>10.714285714285714</v>
      </c>
      <c r="O11" s="38">
        <v>20</v>
      </c>
      <c r="P11" s="38">
        <v>15.584415584415584</v>
      </c>
      <c r="Q11" s="38">
        <v>4.8780487804878048</v>
      </c>
    </row>
    <row r="12" spans="1:17">
      <c r="A12" s="36" t="s">
        <v>6</v>
      </c>
      <c r="B12" s="37">
        <v>10.416666666666666</v>
      </c>
      <c r="C12" s="38">
        <v>3.7037037037037037</v>
      </c>
      <c r="D12" s="37">
        <v>14.814814814814815</v>
      </c>
      <c r="E12" s="38">
        <v>1.8181818181818181</v>
      </c>
      <c r="F12" s="38">
        <v>6.9767441860465116</v>
      </c>
      <c r="G12" s="37">
        <v>2.6315789473684212</v>
      </c>
      <c r="H12" s="38">
        <v>3.0303030303030303</v>
      </c>
      <c r="I12" s="38">
        <v>2.6315789473684212</v>
      </c>
      <c r="J12" s="38">
        <v>13.043478260869565</v>
      </c>
      <c r="K12" s="38">
        <v>11.363636363636363</v>
      </c>
      <c r="L12" s="38">
        <v>7.0175438596491224</v>
      </c>
      <c r="M12" s="38">
        <v>37.5</v>
      </c>
      <c r="N12" s="38">
        <v>10.714285714285714</v>
      </c>
      <c r="O12" s="38">
        <v>10</v>
      </c>
      <c r="P12" s="38">
        <v>7.7922077922077921</v>
      </c>
      <c r="Q12" s="38">
        <v>2.4390243902439024</v>
      </c>
    </row>
    <row r="13" spans="1:17">
      <c r="A13" s="36" t="s">
        <v>7</v>
      </c>
      <c r="B13" s="37">
        <v>6.25</v>
      </c>
      <c r="C13" s="38">
        <v>7.4074074074074074</v>
      </c>
      <c r="D13" s="37">
        <v>14.814814814814815</v>
      </c>
      <c r="E13" s="38">
        <v>18.181818181818183</v>
      </c>
      <c r="F13" s="38">
        <v>11.627906976744185</v>
      </c>
      <c r="G13" s="37">
        <v>11.842105263157896</v>
      </c>
      <c r="H13" s="38">
        <v>9.0909090909090917</v>
      </c>
      <c r="I13" s="38">
        <v>11.842105263157896</v>
      </c>
      <c r="J13" s="38">
        <v>8.695652173913043</v>
      </c>
      <c r="K13" s="38">
        <v>20.454545454545453</v>
      </c>
      <c r="L13" s="38">
        <v>10.526315789473685</v>
      </c>
      <c r="M13" s="38">
        <v>0</v>
      </c>
      <c r="N13" s="38">
        <v>14.285714285714286</v>
      </c>
      <c r="O13" s="38">
        <v>3.3333333333333335</v>
      </c>
      <c r="P13" s="38">
        <v>12.987012987012987</v>
      </c>
      <c r="Q13" s="38">
        <v>9.7560975609756095</v>
      </c>
    </row>
    <row r="14" spans="1:17">
      <c r="A14" s="32"/>
      <c r="B14" s="34">
        <v>100</v>
      </c>
      <c r="C14" s="34">
        <v>100</v>
      </c>
      <c r="D14" s="34">
        <v>99.999999999999986</v>
      </c>
      <c r="E14" s="34">
        <v>100</v>
      </c>
      <c r="F14" s="34">
        <v>100</v>
      </c>
      <c r="G14" s="34">
        <v>99.999999999999986</v>
      </c>
      <c r="H14" s="34">
        <v>100.00000000000006</v>
      </c>
      <c r="I14" s="34">
        <v>100</v>
      </c>
      <c r="J14" s="34">
        <v>100</v>
      </c>
      <c r="K14" s="34">
        <v>100</v>
      </c>
      <c r="L14" s="34">
        <v>100.00000000000001</v>
      </c>
      <c r="M14" s="34">
        <v>100</v>
      </c>
      <c r="N14" s="34">
        <v>99.999999999999986</v>
      </c>
      <c r="O14" s="34">
        <v>100</v>
      </c>
      <c r="P14" s="34">
        <v>100</v>
      </c>
      <c r="Q14" s="34">
        <v>100</v>
      </c>
    </row>
  </sheetData>
  <mergeCells count="10">
    <mergeCell ref="B4:B5"/>
    <mergeCell ref="E4:E5"/>
    <mergeCell ref="D4:D5"/>
    <mergeCell ref="G4:G5"/>
    <mergeCell ref="H4:H5"/>
    <mergeCell ref="P4:P5"/>
    <mergeCell ref="Q4:Q5"/>
    <mergeCell ref="I4:I5"/>
    <mergeCell ref="J4:J5"/>
    <mergeCell ref="K4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U14"/>
  <sheetViews>
    <sheetView tabSelected="1" workbookViewId="0">
      <selection activeCell="L18" sqref="L18"/>
    </sheetView>
  </sheetViews>
  <sheetFormatPr baseColWidth="10" defaultRowHeight="15"/>
  <sheetData>
    <row r="4" spans="1:21">
      <c r="A4" s="39"/>
      <c r="B4" s="31" t="s">
        <v>9</v>
      </c>
      <c r="C4" s="23" t="s">
        <v>17</v>
      </c>
      <c r="D4" s="2" t="s">
        <v>11</v>
      </c>
      <c r="E4" s="2" t="s">
        <v>12</v>
      </c>
      <c r="F4" s="2" t="s">
        <v>13</v>
      </c>
      <c r="G4" s="42" t="s">
        <v>15</v>
      </c>
      <c r="H4" s="42" t="s">
        <v>20</v>
      </c>
      <c r="I4" s="2" t="s">
        <v>8</v>
      </c>
      <c r="J4" s="6" t="s">
        <v>50</v>
      </c>
      <c r="K4" s="42" t="s">
        <v>24</v>
      </c>
      <c r="L4" s="42" t="s">
        <v>51</v>
      </c>
      <c r="M4" s="42" t="s">
        <v>28</v>
      </c>
      <c r="N4" s="6" t="s">
        <v>30</v>
      </c>
      <c r="O4" s="6" t="s">
        <v>31</v>
      </c>
      <c r="P4" s="6" t="s">
        <v>32</v>
      </c>
      <c r="Q4" s="2" t="s">
        <v>14</v>
      </c>
      <c r="R4" s="6" t="s">
        <v>34</v>
      </c>
      <c r="S4" s="42" t="s">
        <v>22</v>
      </c>
      <c r="T4" s="6" t="s">
        <v>27</v>
      </c>
      <c r="U4" s="6" t="s">
        <v>33</v>
      </c>
    </row>
    <row r="5" spans="1:21">
      <c r="A5" s="39"/>
      <c r="B5" s="31"/>
      <c r="C5" s="23"/>
      <c r="D5" s="2"/>
      <c r="E5" s="2"/>
      <c r="F5" s="2"/>
      <c r="G5" s="40" t="s">
        <v>16</v>
      </c>
      <c r="H5" s="40" t="s">
        <v>21</v>
      </c>
      <c r="I5" s="2"/>
      <c r="J5" s="8"/>
      <c r="K5" s="40" t="s">
        <v>52</v>
      </c>
      <c r="L5" s="40" t="s">
        <v>53</v>
      </c>
      <c r="M5" s="40" t="s">
        <v>29</v>
      </c>
      <c r="N5" s="8"/>
      <c r="O5" s="8"/>
      <c r="P5" s="8"/>
      <c r="Q5" s="2"/>
      <c r="R5" s="8"/>
      <c r="S5" s="40" t="s">
        <v>23</v>
      </c>
      <c r="T5" s="8"/>
      <c r="U5" s="8"/>
    </row>
    <row r="6" spans="1:21">
      <c r="A6" s="43" t="s">
        <v>0</v>
      </c>
      <c r="B6" s="44">
        <v>7.4074074074074074</v>
      </c>
      <c r="C6" s="44">
        <v>27.6315789473684</v>
      </c>
      <c r="D6" s="45">
        <v>15.1515151515152</v>
      </c>
      <c r="E6" s="45">
        <v>27.631578947368421</v>
      </c>
      <c r="F6" s="45">
        <v>5.7971014492753623</v>
      </c>
      <c r="G6" s="45">
        <v>12.280701754385966</v>
      </c>
      <c r="H6" s="45">
        <v>12.5</v>
      </c>
      <c r="I6" s="44">
        <v>12.5</v>
      </c>
      <c r="J6" s="45">
        <v>3.225806451612903</v>
      </c>
      <c r="K6" s="45">
        <v>10.256410256410257</v>
      </c>
      <c r="L6" s="45">
        <v>10.714285714285714</v>
      </c>
      <c r="M6" s="45">
        <v>13.953488372093023</v>
      </c>
      <c r="N6" s="45">
        <v>3.3333333333333335</v>
      </c>
      <c r="O6" s="45">
        <v>11.111111111111111</v>
      </c>
      <c r="P6" s="45">
        <v>15.909090909090908</v>
      </c>
      <c r="Q6" s="45">
        <v>14.634146341463415</v>
      </c>
      <c r="R6" s="45">
        <v>5.2631578947368425</v>
      </c>
      <c r="S6" s="45">
        <v>17.857142857142858</v>
      </c>
      <c r="T6" s="45">
        <v>28</v>
      </c>
      <c r="U6" s="45">
        <v>16.883116883116884</v>
      </c>
    </row>
    <row r="7" spans="1:21">
      <c r="A7" s="43" t="s">
        <v>1</v>
      </c>
      <c r="B7" s="44">
        <v>7.4074074074074074</v>
      </c>
      <c r="C7" s="44">
        <v>9.2105263157894743</v>
      </c>
      <c r="D7" s="45">
        <v>27.272727272727273</v>
      </c>
      <c r="E7" s="45">
        <v>9.2105263157894743</v>
      </c>
      <c r="F7" s="45">
        <v>2.8985507246376812</v>
      </c>
      <c r="G7" s="45">
        <v>1.7543859649122806</v>
      </c>
      <c r="H7" s="45">
        <v>0</v>
      </c>
      <c r="I7" s="44">
        <v>2.0833333333333335</v>
      </c>
      <c r="J7" s="45">
        <v>0</v>
      </c>
      <c r="K7" s="45">
        <v>5.1282051282051286</v>
      </c>
      <c r="L7" s="45">
        <v>3.5714285714285716</v>
      </c>
      <c r="M7" s="45">
        <v>2.3255813953488373</v>
      </c>
      <c r="N7" s="45">
        <v>6.666666666666667</v>
      </c>
      <c r="O7" s="45">
        <v>33.333333333333336</v>
      </c>
      <c r="P7" s="45">
        <v>6.8181818181818183</v>
      </c>
      <c r="Q7" s="45">
        <v>26.829268292682926</v>
      </c>
      <c r="R7" s="45">
        <v>0</v>
      </c>
      <c r="S7" s="45">
        <v>10.714285714285714</v>
      </c>
      <c r="T7" s="45">
        <v>5.333333333333333</v>
      </c>
      <c r="U7" s="45">
        <v>11.688311688311689</v>
      </c>
    </row>
    <row r="8" spans="1:21">
      <c r="A8" s="43" t="s">
        <v>2</v>
      </c>
      <c r="B8" s="44">
        <v>11.111111111111111</v>
      </c>
      <c r="C8" s="44">
        <v>7.8947368421052628</v>
      </c>
      <c r="D8" s="45">
        <v>12.121212121212121</v>
      </c>
      <c r="E8" s="45">
        <v>7.8947368421052628</v>
      </c>
      <c r="F8" s="45">
        <v>28.985507246376812</v>
      </c>
      <c r="G8" s="45">
        <v>8.7719298245614041</v>
      </c>
      <c r="H8" s="45">
        <v>0</v>
      </c>
      <c r="I8" s="44">
        <v>27.083333333333332</v>
      </c>
      <c r="J8" s="45">
        <v>9.67741935483871</v>
      </c>
      <c r="K8" s="45">
        <v>7.6923076923076925</v>
      </c>
      <c r="L8" s="45">
        <v>7.1428571428571432</v>
      </c>
      <c r="M8" s="45">
        <v>27.906976744186046</v>
      </c>
      <c r="N8" s="45">
        <v>3.3333333333333335</v>
      </c>
      <c r="O8" s="45">
        <v>11.111111111111111</v>
      </c>
      <c r="P8" s="45">
        <v>2.2727272727272729</v>
      </c>
      <c r="Q8" s="45">
        <v>12.195121951219512</v>
      </c>
      <c r="R8" s="45">
        <v>26.315789473684209</v>
      </c>
      <c r="S8" s="45">
        <v>3.5714285714285716</v>
      </c>
      <c r="T8" s="45">
        <v>8</v>
      </c>
      <c r="U8" s="45">
        <v>11.688311688311689</v>
      </c>
    </row>
    <row r="9" spans="1:21">
      <c r="A9" s="43" t="s">
        <v>3</v>
      </c>
      <c r="B9" s="44">
        <v>3.7037037037037037</v>
      </c>
      <c r="C9" s="44">
        <v>17.105263157894736</v>
      </c>
      <c r="D9" s="45">
        <v>9.0909090909090917</v>
      </c>
      <c r="E9" s="45">
        <v>17.105263157894736</v>
      </c>
      <c r="F9" s="45">
        <v>24.637681159420289</v>
      </c>
      <c r="G9" s="45">
        <v>7.0175438596491224</v>
      </c>
      <c r="H9" s="45">
        <v>12.5</v>
      </c>
      <c r="I9" s="44">
        <v>25</v>
      </c>
      <c r="J9" s="45">
        <v>32.258064516129032</v>
      </c>
      <c r="K9" s="45">
        <v>7.6923076923076925</v>
      </c>
      <c r="L9" s="45">
        <v>17.857142857142858</v>
      </c>
      <c r="M9" s="45">
        <v>13.953488372093023</v>
      </c>
      <c r="N9" s="45">
        <v>6.666666666666667</v>
      </c>
      <c r="O9" s="45">
        <v>11.111111111111111</v>
      </c>
      <c r="P9" s="45">
        <v>13.636363636363637</v>
      </c>
      <c r="Q9" s="45">
        <v>7.3170731707317076</v>
      </c>
      <c r="R9" s="45">
        <v>21.05263157894737</v>
      </c>
      <c r="S9" s="45">
        <v>10.714285714285714</v>
      </c>
      <c r="T9" s="45">
        <v>12</v>
      </c>
      <c r="U9" s="45">
        <v>11.688311688311689</v>
      </c>
    </row>
    <row r="10" spans="1:21">
      <c r="A10" s="43" t="s">
        <v>4</v>
      </c>
      <c r="B10" s="44">
        <v>25.925925925925927</v>
      </c>
      <c r="C10" s="44">
        <v>9.2105263157894743</v>
      </c>
      <c r="D10" s="45">
        <v>15.151515151515152</v>
      </c>
      <c r="E10" s="45">
        <v>9.2105263157894743</v>
      </c>
      <c r="F10" s="45">
        <v>10.144927536231885</v>
      </c>
      <c r="G10" s="45">
        <v>10.526315789473685</v>
      </c>
      <c r="H10" s="45">
        <v>25</v>
      </c>
      <c r="I10" s="44">
        <v>10.416666666666666</v>
      </c>
      <c r="J10" s="45">
        <v>25.806451612903224</v>
      </c>
      <c r="K10" s="45">
        <v>15.384615384615385</v>
      </c>
      <c r="L10" s="45">
        <v>21.428571428571427</v>
      </c>
      <c r="M10" s="45">
        <v>16.279069767441861</v>
      </c>
      <c r="N10" s="45">
        <v>36.666666666666664</v>
      </c>
      <c r="O10" s="45">
        <v>3.7037037037037037</v>
      </c>
      <c r="P10" s="45">
        <v>18.181818181818183</v>
      </c>
      <c r="Q10" s="45">
        <v>21.951219512195124</v>
      </c>
      <c r="R10" s="45">
        <v>21.05263157894737</v>
      </c>
      <c r="S10" s="45">
        <v>21.428571428571427</v>
      </c>
      <c r="T10" s="45">
        <v>10.666666666666666</v>
      </c>
      <c r="U10" s="45">
        <v>11.688311688311689</v>
      </c>
    </row>
    <row r="11" spans="1:21">
      <c r="A11" s="43" t="s">
        <v>5</v>
      </c>
      <c r="B11" s="44">
        <v>14.814814814814815</v>
      </c>
      <c r="C11" s="44">
        <v>14.473684210526315</v>
      </c>
      <c r="D11" s="45">
        <v>9.0909090909090917</v>
      </c>
      <c r="E11" s="45">
        <v>14.473684210526315</v>
      </c>
      <c r="F11" s="45">
        <v>5.7971014492753623</v>
      </c>
      <c r="G11" s="45">
        <v>42.10526315789474</v>
      </c>
      <c r="H11" s="45">
        <v>12.5</v>
      </c>
      <c r="I11" s="44">
        <v>6.25</v>
      </c>
      <c r="J11" s="45">
        <v>19.35483870967742</v>
      </c>
      <c r="K11" s="45">
        <v>12.820512820512821</v>
      </c>
      <c r="L11" s="45">
        <v>10.714285714285714</v>
      </c>
      <c r="M11" s="45">
        <v>6.9767441860465116</v>
      </c>
      <c r="N11" s="45">
        <v>20</v>
      </c>
      <c r="O11" s="45">
        <v>11.111111111111111</v>
      </c>
      <c r="P11" s="45">
        <v>11.363636363636363</v>
      </c>
      <c r="Q11" s="45">
        <v>4.8780487804878048</v>
      </c>
      <c r="R11" s="45">
        <v>5.2631578947368425</v>
      </c>
      <c r="S11" s="45">
        <v>10.714285714285714</v>
      </c>
      <c r="T11" s="45">
        <v>20</v>
      </c>
      <c r="U11" s="45">
        <v>15.584415584415584</v>
      </c>
    </row>
    <row r="12" spans="1:21">
      <c r="A12" s="43" t="s">
        <v>6</v>
      </c>
      <c r="B12" s="44">
        <v>14.814814814814815</v>
      </c>
      <c r="C12" s="44">
        <v>2.6315789473684212</v>
      </c>
      <c r="D12" s="45">
        <v>3.0303030303030303</v>
      </c>
      <c r="E12" s="45">
        <v>2.6315789473684212</v>
      </c>
      <c r="F12" s="45">
        <v>13.043478260869565</v>
      </c>
      <c r="G12" s="45">
        <v>7.0175438596491224</v>
      </c>
      <c r="H12" s="45">
        <v>37.5</v>
      </c>
      <c r="I12" s="44">
        <v>10.416666666666666</v>
      </c>
      <c r="J12" s="45">
        <v>9.67741935483871</v>
      </c>
      <c r="K12" s="45">
        <v>35.897435897435898</v>
      </c>
      <c r="L12" s="45">
        <v>3.5714285714285716</v>
      </c>
      <c r="M12" s="45">
        <v>6.9767441860465116</v>
      </c>
      <c r="N12" s="45">
        <v>16.666666666666668</v>
      </c>
      <c r="O12" s="45">
        <v>3.7037037037037037</v>
      </c>
      <c r="P12" s="45">
        <v>11.363636363636363</v>
      </c>
      <c r="Q12" s="45">
        <v>2.4390243902439024</v>
      </c>
      <c r="R12" s="45">
        <v>10.526315789473685</v>
      </c>
      <c r="S12" s="45">
        <v>10.714285714285714</v>
      </c>
      <c r="T12" s="45">
        <v>5.333333333333333</v>
      </c>
      <c r="U12" s="45">
        <v>7.7922077922077921</v>
      </c>
    </row>
    <row r="13" spans="1:21">
      <c r="A13" s="43" t="s">
        <v>7</v>
      </c>
      <c r="B13" s="44">
        <v>14.814814814814815</v>
      </c>
      <c r="C13" s="44">
        <v>11.842105263157896</v>
      </c>
      <c r="D13" s="45">
        <v>9.0909090909090917</v>
      </c>
      <c r="E13" s="45">
        <v>11.842105263157896</v>
      </c>
      <c r="F13" s="45">
        <v>8.695652173913043</v>
      </c>
      <c r="G13" s="45">
        <v>10.526315789473685</v>
      </c>
      <c r="H13" s="45">
        <v>0</v>
      </c>
      <c r="I13" s="44">
        <v>6.25</v>
      </c>
      <c r="J13" s="45">
        <v>0</v>
      </c>
      <c r="K13" s="45">
        <v>5.1282051282051286</v>
      </c>
      <c r="L13" s="45">
        <v>25</v>
      </c>
      <c r="M13" s="45">
        <v>11.627906976744185</v>
      </c>
      <c r="N13" s="45">
        <v>6.666666666666667</v>
      </c>
      <c r="O13" s="45">
        <v>14.814814814814815</v>
      </c>
      <c r="P13" s="45">
        <v>20.454545454545453</v>
      </c>
      <c r="Q13" s="45">
        <v>9.7560975609756095</v>
      </c>
      <c r="R13" s="45">
        <v>10.526315789473685</v>
      </c>
      <c r="S13" s="45">
        <v>14.285714285714286</v>
      </c>
      <c r="T13" s="45">
        <v>10.666666666666666</v>
      </c>
      <c r="U13" s="45">
        <v>12.987012987012987</v>
      </c>
    </row>
    <row r="14" spans="1:21">
      <c r="A14" s="39"/>
      <c r="B14" s="41">
        <v>99.999999999999986</v>
      </c>
      <c r="C14" s="41">
        <v>99.999999999999986</v>
      </c>
      <c r="D14" s="41">
        <v>100.00000000000006</v>
      </c>
      <c r="E14" s="41">
        <v>100</v>
      </c>
      <c r="F14" s="41">
        <v>100</v>
      </c>
      <c r="G14" s="41">
        <v>100.00000000000001</v>
      </c>
      <c r="H14" s="41">
        <v>100</v>
      </c>
      <c r="I14" s="41">
        <v>100</v>
      </c>
      <c r="J14" s="41">
        <v>100</v>
      </c>
      <c r="K14" s="41">
        <v>100</v>
      </c>
      <c r="L14" s="41">
        <v>100</v>
      </c>
      <c r="M14" s="41">
        <v>100</v>
      </c>
      <c r="N14" s="41">
        <v>100</v>
      </c>
      <c r="O14" s="41">
        <v>100</v>
      </c>
      <c r="P14" s="41">
        <v>100</v>
      </c>
      <c r="Q14" s="41">
        <v>100</v>
      </c>
      <c r="R14" s="41">
        <v>100</v>
      </c>
      <c r="S14" s="41">
        <v>100</v>
      </c>
      <c r="T14" s="41">
        <v>100</v>
      </c>
      <c r="U14" s="41">
        <v>100</v>
      </c>
    </row>
  </sheetData>
  <mergeCells count="14">
    <mergeCell ref="U4:U5"/>
    <mergeCell ref="E4:E5"/>
    <mergeCell ref="F4:F5"/>
    <mergeCell ref="B4:B5"/>
    <mergeCell ref="C4:C5"/>
    <mergeCell ref="D4:D5"/>
    <mergeCell ref="Q4:Q5"/>
    <mergeCell ref="R4:R5"/>
    <mergeCell ref="T4:T5"/>
    <mergeCell ref="I4:I5"/>
    <mergeCell ref="J4:J5"/>
    <mergeCell ref="N4:N5"/>
    <mergeCell ref="O4:O5"/>
    <mergeCell ref="P4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TODAS AS MATERIAS</vt:lpstr>
      <vt:lpstr>1º ESO</vt:lpstr>
      <vt:lpstr>2º ESO</vt:lpstr>
      <vt:lpstr>3º ESO</vt:lpstr>
      <vt:lpstr>4º ESO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2023-05-14T13:27:37Z</dcterms:created>
  <dcterms:modified xsi:type="dcterms:W3CDTF">2023-05-14T16:16:24Z</dcterms:modified>
</cp:coreProperties>
</file>