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2024-2025 IES R MELLA\COAC-1ºCS AF2\Unidade 6-Gestión de la correspondencia\traballo datos excel\"/>
    </mc:Choice>
  </mc:AlternateContent>
  <xr:revisionPtr revIDLastSave="0" documentId="13_ncr:1_{D9822751-EDBC-43D1-9BE6-73FD20F590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" sheetId="3" r:id="rId1"/>
    <sheet name="Hoja1" sheetId="4" r:id="rId2"/>
  </sheets>
  <externalReferences>
    <externalReference r:id="rId3"/>
  </externalReferences>
  <definedNames>
    <definedName name="_xlnm._FilterDatabase" localSheetId="0" hidden="1">'LISTADO '!$A$1:$P$60</definedName>
    <definedName name="descuento">'[1]Ejercicio 19'!$A$3:$B$6</definedName>
    <definedName name="inventario">'[1]Ejercicio 19'!$A$24:$D$38</definedName>
    <definedName name="tabla">'[1]Ejercicio 18'!$A$5:$C$8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3" l="1"/>
  <c r="L60" i="3"/>
  <c r="N8" i="3"/>
  <c r="N34" i="3"/>
  <c r="N24" i="3"/>
  <c r="N20" i="3"/>
  <c r="N7" i="3"/>
  <c r="N56" i="3"/>
  <c r="N4" i="3"/>
  <c r="N51" i="3"/>
  <c r="N47" i="3"/>
  <c r="N35" i="3"/>
  <c r="N52" i="3"/>
  <c r="N59" i="3"/>
  <c r="N17" i="3"/>
  <c r="N53" i="3"/>
  <c r="N16" i="3"/>
  <c r="N33" i="3"/>
  <c r="N14" i="3"/>
  <c r="N46" i="3"/>
  <c r="P46" i="3" s="1"/>
  <c r="N3" i="3"/>
  <c r="N18" i="3"/>
  <c r="N25" i="3"/>
  <c r="N36" i="3"/>
  <c r="N5" i="3"/>
  <c r="N13" i="3"/>
  <c r="N31" i="3"/>
  <c r="N57" i="3"/>
  <c r="N55" i="3"/>
  <c r="N48" i="3"/>
  <c r="N19" i="3"/>
  <c r="N45" i="3"/>
  <c r="N2" i="3"/>
  <c r="N29" i="3"/>
  <c r="N39" i="3"/>
  <c r="N44" i="3"/>
  <c r="N21" i="3"/>
  <c r="N49" i="3"/>
  <c r="N26" i="3"/>
  <c r="N42" i="3"/>
  <c r="N58" i="3"/>
  <c r="N50" i="3"/>
  <c r="N43" i="3"/>
  <c r="N15" i="3"/>
  <c r="N9" i="3"/>
  <c r="N30" i="3"/>
  <c r="N28" i="3"/>
  <c r="N12" i="3"/>
  <c r="N6" i="3"/>
  <c r="N37" i="3"/>
  <c r="N32" i="3"/>
  <c r="N38" i="3"/>
  <c r="N27" i="3"/>
  <c r="N10" i="3"/>
  <c r="N41" i="3"/>
  <c r="N23" i="3"/>
  <c r="P23" i="3" s="1"/>
  <c r="N54" i="3"/>
  <c r="N22" i="3"/>
  <c r="N11" i="3"/>
  <c r="N40" i="3"/>
  <c r="M8" i="3"/>
  <c r="P8" i="3" s="1"/>
  <c r="M34" i="3"/>
  <c r="M24" i="3"/>
  <c r="M20" i="3"/>
  <c r="M7" i="3"/>
  <c r="M56" i="3"/>
  <c r="M4" i="3"/>
  <c r="M51" i="3"/>
  <c r="M47" i="3"/>
  <c r="M35" i="3"/>
  <c r="P35" i="3" s="1"/>
  <c r="M52" i="3"/>
  <c r="M59" i="3"/>
  <c r="M17" i="3"/>
  <c r="P17" i="3" s="1"/>
  <c r="M53" i="3"/>
  <c r="P53" i="3" s="1"/>
  <c r="M16" i="3"/>
  <c r="M33" i="3"/>
  <c r="M14" i="3"/>
  <c r="M46" i="3"/>
  <c r="M3" i="3"/>
  <c r="P3" i="3" s="1"/>
  <c r="M18" i="3"/>
  <c r="M25" i="3"/>
  <c r="M36" i="3"/>
  <c r="M5" i="3"/>
  <c r="M13" i="3"/>
  <c r="M31" i="3"/>
  <c r="P31" i="3" s="1"/>
  <c r="M57" i="3"/>
  <c r="P57" i="3" s="1"/>
  <c r="M55" i="3"/>
  <c r="M48" i="3"/>
  <c r="M19" i="3"/>
  <c r="M45" i="3"/>
  <c r="M2" i="3"/>
  <c r="M29" i="3"/>
  <c r="M39" i="3"/>
  <c r="M44" i="3"/>
  <c r="M21" i="3"/>
  <c r="M49" i="3"/>
  <c r="M26" i="3"/>
  <c r="P26" i="3" s="1"/>
  <c r="M42" i="3"/>
  <c r="P42" i="3" s="1"/>
  <c r="M58" i="3"/>
  <c r="M50" i="3"/>
  <c r="M43" i="3"/>
  <c r="M15" i="3"/>
  <c r="M9" i="3"/>
  <c r="M30" i="3"/>
  <c r="M28" i="3"/>
  <c r="M12" i="3"/>
  <c r="M6" i="3"/>
  <c r="M37" i="3"/>
  <c r="M32" i="3"/>
  <c r="P32" i="3" s="1"/>
  <c r="M38" i="3"/>
  <c r="P38" i="3" s="1"/>
  <c r="M27" i="3"/>
  <c r="M10" i="3"/>
  <c r="M41" i="3"/>
  <c r="M23" i="3"/>
  <c r="M54" i="3"/>
  <c r="P54" i="3" s="1"/>
  <c r="M22" i="3"/>
  <c r="M11" i="3"/>
  <c r="M40" i="3"/>
  <c r="P40" i="3" s="1"/>
  <c r="P22" i="3" l="1"/>
  <c r="P30" i="3"/>
  <c r="P29" i="3"/>
  <c r="P18" i="3"/>
  <c r="P51" i="3"/>
  <c r="P10" i="3"/>
  <c r="P37" i="3"/>
  <c r="P49" i="3"/>
  <c r="P59" i="3"/>
  <c r="P9" i="3"/>
  <c r="P4" i="3"/>
  <c r="P45" i="3"/>
  <c r="P56" i="3"/>
  <c r="P13" i="3"/>
  <c r="P41" i="3"/>
  <c r="P6" i="3"/>
  <c r="P43" i="3"/>
  <c r="P21" i="3"/>
  <c r="P19" i="3"/>
  <c r="P5" i="3"/>
  <c r="P14" i="3"/>
  <c r="P52" i="3"/>
  <c r="P7" i="3"/>
  <c r="P20" i="3"/>
  <c r="P15" i="3"/>
  <c r="P12" i="3"/>
  <c r="P50" i="3"/>
  <c r="P44" i="3"/>
  <c r="P48" i="3"/>
  <c r="P36" i="3"/>
  <c r="P33" i="3"/>
  <c r="P11" i="3"/>
  <c r="P27" i="3"/>
  <c r="P28" i="3"/>
  <c r="P58" i="3"/>
  <c r="P39" i="3"/>
  <c r="P55" i="3"/>
  <c r="P25" i="3"/>
  <c r="P16" i="3"/>
  <c r="P47" i="3"/>
  <c r="P24" i="3"/>
  <c r="N60" i="3"/>
  <c r="P34" i="3"/>
  <c r="M60" i="3"/>
  <c r="P2" i="3"/>
  <c r="G40" i="3"/>
  <c r="G8" i="3"/>
  <c r="G34" i="3"/>
  <c r="G24" i="3"/>
  <c r="G20" i="3"/>
  <c r="G7" i="3"/>
  <c r="G56" i="3"/>
  <c r="G4" i="3"/>
  <c r="G51" i="3"/>
  <c r="G47" i="3"/>
  <c r="G35" i="3"/>
  <c r="G52" i="3"/>
  <c r="G59" i="3"/>
  <c r="G17" i="3"/>
  <c r="G53" i="3"/>
  <c r="G16" i="3"/>
  <c r="G33" i="3"/>
  <c r="G14" i="3"/>
  <c r="G46" i="3"/>
  <c r="G3" i="3"/>
  <c r="G18" i="3"/>
  <c r="G25" i="3"/>
  <c r="G36" i="3"/>
  <c r="G5" i="3"/>
  <c r="G13" i="3"/>
  <c r="G31" i="3"/>
  <c r="G57" i="3"/>
  <c r="G55" i="3"/>
  <c r="G48" i="3"/>
  <c r="G19" i="3"/>
  <c r="G45" i="3"/>
  <c r="G2" i="3"/>
  <c r="G29" i="3"/>
  <c r="G39" i="3"/>
  <c r="G44" i="3"/>
  <c r="G21" i="3"/>
  <c r="G49" i="3"/>
  <c r="G26" i="3"/>
  <c r="G42" i="3"/>
  <c r="G58" i="3"/>
  <c r="G50" i="3"/>
  <c r="G43" i="3"/>
  <c r="G15" i="3"/>
  <c r="G9" i="3"/>
  <c r="G30" i="3"/>
  <c r="G28" i="3"/>
  <c r="G12" i="3"/>
  <c r="G6" i="3"/>
  <c r="G37" i="3"/>
  <c r="G32" i="3"/>
  <c r="G38" i="3"/>
  <c r="G27" i="3"/>
  <c r="G10" i="3"/>
  <c r="G41" i="3"/>
  <c r="G23" i="3"/>
  <c r="G54" i="3"/>
  <c r="G22" i="3"/>
  <c r="G11" i="3"/>
  <c r="P60" i="3" l="1"/>
</calcChain>
</file>

<file path=xl/sharedStrings.xml><?xml version="1.0" encoding="utf-8"?>
<sst xmlns="http://schemas.openxmlformats.org/spreadsheetml/2006/main" count="422" uniqueCount="184">
  <si>
    <t>I</t>
  </si>
  <si>
    <t>Titulado Superior y Director</t>
  </si>
  <si>
    <t>Barcelona</t>
  </si>
  <si>
    <t>H</t>
  </si>
  <si>
    <t>FRANCISCO</t>
  </si>
  <si>
    <t>RODRIGUEZ</t>
  </si>
  <si>
    <t>BELENGUER</t>
  </si>
  <si>
    <t>Madrid</t>
  </si>
  <si>
    <t>FRANCESC MARC</t>
  </si>
  <si>
    <t>ESTEVE</t>
  </si>
  <si>
    <t>II</t>
  </si>
  <si>
    <t>Titulado Medio o Diplomado</t>
  </si>
  <si>
    <t>Valencia</t>
  </si>
  <si>
    <t>M</t>
  </si>
  <si>
    <t>NIEVES</t>
  </si>
  <si>
    <t>BARROFET</t>
  </si>
  <si>
    <t>TORREMOCHA</t>
  </si>
  <si>
    <t>JULIO</t>
  </si>
  <si>
    <t>DE LA ASUNCION</t>
  </si>
  <si>
    <t>FERRANDIS</t>
  </si>
  <si>
    <t>ESPERANZA</t>
  </si>
  <si>
    <t>MARCO</t>
  </si>
  <si>
    <t>MURCIANO</t>
  </si>
  <si>
    <t>MARIA DOLORES</t>
  </si>
  <si>
    <t>TORRES</t>
  </si>
  <si>
    <t>BAYO</t>
  </si>
  <si>
    <t>VICTORIA</t>
  </si>
  <si>
    <t>DE QUESADA</t>
  </si>
  <si>
    <t>GIL</t>
  </si>
  <si>
    <t>OSCAR</t>
  </si>
  <si>
    <t>MORENO</t>
  </si>
  <si>
    <t>MARTINEZ</t>
  </si>
  <si>
    <t>VI</t>
  </si>
  <si>
    <t>Telefonista</t>
  </si>
  <si>
    <t>M.CARMEN</t>
  </si>
  <si>
    <t>VILAPLANA</t>
  </si>
  <si>
    <t>LOPEZ</t>
  </si>
  <si>
    <t>JOSE ENRIQUE</t>
  </si>
  <si>
    <t>PASTOR</t>
  </si>
  <si>
    <t>JULIA</t>
  </si>
  <si>
    <t>ALVARO</t>
  </si>
  <si>
    <t>ARCHELOS</t>
  </si>
  <si>
    <t>MARIA CARMEN</t>
  </si>
  <si>
    <t>AREAL</t>
  </si>
  <si>
    <t>CABRERA</t>
  </si>
  <si>
    <t>Ordenanza/ Tramitador</t>
  </si>
  <si>
    <t>MARIA</t>
  </si>
  <si>
    <t>BORRAS</t>
  </si>
  <si>
    <t>GIRONES</t>
  </si>
  <si>
    <t>JOSE VICENTE</t>
  </si>
  <si>
    <t>FERRANDIZ</t>
  </si>
  <si>
    <t>GOMEZ</t>
  </si>
  <si>
    <t>RUFINA</t>
  </si>
  <si>
    <t>PLAZA</t>
  </si>
  <si>
    <t>BAUTISTA</t>
  </si>
  <si>
    <t>MARIA JOSE</t>
  </si>
  <si>
    <t>VIVO</t>
  </si>
  <si>
    <t>CASARES</t>
  </si>
  <si>
    <t>ALBERTO</t>
  </si>
  <si>
    <t>VICENTE</t>
  </si>
  <si>
    <t>PABLO</t>
  </si>
  <si>
    <t>IV</t>
  </si>
  <si>
    <t>Oficial de Primera Administrativo</t>
  </si>
  <si>
    <t>DEAMPARADOS</t>
  </si>
  <si>
    <t>VALIENTE</t>
  </si>
  <si>
    <t>SAGURA</t>
  </si>
  <si>
    <t>MORERA</t>
  </si>
  <si>
    <t>VILLENA</t>
  </si>
  <si>
    <t>JOAQUIN</t>
  </si>
  <si>
    <t>NEBOT</t>
  </si>
  <si>
    <t>JUAN CARLOS</t>
  </si>
  <si>
    <t>LORENZO</t>
  </si>
  <si>
    <t>GARCIA</t>
  </si>
  <si>
    <t>BEGOÑA</t>
  </si>
  <si>
    <t>PORCAR</t>
  </si>
  <si>
    <t>RUBERT</t>
  </si>
  <si>
    <t>VICENT JOAN</t>
  </si>
  <si>
    <t>PERIS</t>
  </si>
  <si>
    <t>DOSDA</t>
  </si>
  <si>
    <t>III</t>
  </si>
  <si>
    <t>Jefe Superior</t>
  </si>
  <si>
    <t>JOVER</t>
  </si>
  <si>
    <t>JOSE ANDRES</t>
  </si>
  <si>
    <t>MORANT</t>
  </si>
  <si>
    <t>MAYOR</t>
  </si>
  <si>
    <t>MARIA AMPARO</t>
  </si>
  <si>
    <t>JORGE</t>
  </si>
  <si>
    <t>FERRANDO</t>
  </si>
  <si>
    <t>ADELANTADO</t>
  </si>
  <si>
    <t>Jefe de Oficina</t>
  </si>
  <si>
    <t>ANA</t>
  </si>
  <si>
    <t>BELLVER</t>
  </si>
  <si>
    <t>PINO</t>
  </si>
  <si>
    <t>DELGADO</t>
  </si>
  <si>
    <t>VICENTE MANUEL</t>
  </si>
  <si>
    <t>DIAZ</t>
  </si>
  <si>
    <t>ROSA</t>
  </si>
  <si>
    <t>ALEJANDRA</t>
  </si>
  <si>
    <t>ALENDE</t>
  </si>
  <si>
    <t>VALLES</t>
  </si>
  <si>
    <t>LUIS MIGUEL</t>
  </si>
  <si>
    <t>SALVADOR</t>
  </si>
  <si>
    <t>ROMERO</t>
  </si>
  <si>
    <t>GRANELL</t>
  </si>
  <si>
    <t>MARGARITA</t>
  </si>
  <si>
    <t>PIQUER</t>
  </si>
  <si>
    <t>CARCELLER</t>
  </si>
  <si>
    <t>ANGELES</t>
  </si>
  <si>
    <t>MARTIN</t>
  </si>
  <si>
    <t>APARICIO</t>
  </si>
  <si>
    <t>V</t>
  </si>
  <si>
    <t>Grabador</t>
  </si>
  <si>
    <t>SEBASTIAN</t>
  </si>
  <si>
    <t>VICENT</t>
  </si>
  <si>
    <t>DAVID</t>
  </si>
  <si>
    <t>MARIA TERESA</t>
  </si>
  <si>
    <t>PITARCH</t>
  </si>
  <si>
    <t>DAUDEN</t>
  </si>
  <si>
    <t>Contable</t>
  </si>
  <si>
    <t>MIRAVET</t>
  </si>
  <si>
    <t>AGOST</t>
  </si>
  <si>
    <t>VICTORIA EUGENIA</t>
  </si>
  <si>
    <t>LEON</t>
  </si>
  <si>
    <t>POZO</t>
  </si>
  <si>
    <t>Auxiliar Administrativo</t>
  </si>
  <si>
    <t>ANA MARIA</t>
  </si>
  <si>
    <t>GALLEGO</t>
  </si>
  <si>
    <t>CARDA</t>
  </si>
  <si>
    <t>FERNANDO DAVID</t>
  </si>
  <si>
    <t>TARIN</t>
  </si>
  <si>
    <t>MARTI</t>
  </si>
  <si>
    <t>ARACELI</t>
  </si>
  <si>
    <t>SANCHEZ</t>
  </si>
  <si>
    <t>CASTEL</t>
  </si>
  <si>
    <t>SOLER</t>
  </si>
  <si>
    <t>ESTHER</t>
  </si>
  <si>
    <t>DEVIS</t>
  </si>
  <si>
    <t>CUCALA</t>
  </si>
  <si>
    <t>PILAR</t>
  </si>
  <si>
    <t>GISBERT</t>
  </si>
  <si>
    <t>ZAHONERO</t>
  </si>
  <si>
    <t>ELIAS</t>
  </si>
  <si>
    <t>SIXTO</t>
  </si>
  <si>
    <t>GEMA</t>
  </si>
  <si>
    <t>ABELLA</t>
  </si>
  <si>
    <t>RIOS</t>
  </si>
  <si>
    <t>JESUS</t>
  </si>
  <si>
    <t>EDO</t>
  </si>
  <si>
    <t>APARICI</t>
  </si>
  <si>
    <t>ALARCON</t>
  </si>
  <si>
    <t>MIGUEL ANGEL</t>
  </si>
  <si>
    <t>MONTAÑES</t>
  </si>
  <si>
    <t>VAQUER</t>
  </si>
  <si>
    <t>TOMAS</t>
  </si>
  <si>
    <t>NASPLEDA</t>
  </si>
  <si>
    <t>BARBERA</t>
  </si>
  <si>
    <t>CARLOS RAFAEL</t>
  </si>
  <si>
    <t>ALLEPUZ</t>
  </si>
  <si>
    <t>DENIA</t>
  </si>
  <si>
    <t>BARRACHINA</t>
  </si>
  <si>
    <t>Administrativo/ Oficial de 2ª</t>
  </si>
  <si>
    <t>ALFONSO</t>
  </si>
  <si>
    <t>DOLORES</t>
  </si>
  <si>
    <t>GUAL</t>
  </si>
  <si>
    <t>BARRERA</t>
  </si>
  <si>
    <t>ISABEL</t>
  </si>
  <si>
    <t>ALVAREZ</t>
  </si>
  <si>
    <t>MONEDERO</t>
  </si>
  <si>
    <t>Total percibido</t>
  </si>
  <si>
    <t>Plus de transporte</t>
  </si>
  <si>
    <t>Comisiones</t>
  </si>
  <si>
    <t>Complemento 1</t>
  </si>
  <si>
    <t>Salario Base</t>
  </si>
  <si>
    <t>Grupo
profesional</t>
  </si>
  <si>
    <t>Nivel
Salarial</t>
  </si>
  <si>
    <t>Categoria</t>
  </si>
  <si>
    <t>Ciudad</t>
  </si>
  <si>
    <t>Antigüedad 
(Años completos)</t>
  </si>
  <si>
    <t>Fecha Contratación</t>
  </si>
  <si>
    <t>Sexo</t>
  </si>
  <si>
    <t>Nombre</t>
  </si>
  <si>
    <t>Apellido 2</t>
  </si>
  <si>
    <t>Apellido 1</t>
  </si>
  <si>
    <t>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</si>
</sst>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A]_-;\-* #,##0.00\ [$€-40A]_-;_-* &quot;-&quot;??\ [$€-40A]_-;_-@_-"/>
    <numFmt numFmtId="165" formatCode="_-* #,##0.00\ &quot;pta&quot;_-;\-* #,##0.00\ &quot;pta&quot;_-;_-* &quot;-&quot;??\ &quot;pta&quot;_-;_-@_-"/>
    <numFmt numFmtId="166" formatCode="#,##0.00\ [$€-C0A];[Red]\-#,##0.00\ [$€-C0A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6" fontId="6" fillId="0" borderId="0" applyBorder="0" applyProtection="0"/>
  </cellStyleXfs>
  <cellXfs count="20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center" vertical="center"/>
    </xf>
    <xf numFmtId="164" fontId="2" fillId="0" borderId="1" xfId="2" applyNumberFormat="1" applyBorder="1"/>
    <xf numFmtId="44" fontId="2" fillId="0" borderId="1" xfId="1" applyFont="1" applyBorder="1"/>
    <xf numFmtId="164" fontId="2" fillId="0" borderId="1" xfId="3" applyNumberFormat="1" applyFont="1" applyBorder="1"/>
    <xf numFmtId="164" fontId="2" fillId="0" borderId="1" xfId="3" applyNumberFormat="1" applyFont="1" applyFill="1" applyBorder="1" applyAlignment="1">
      <alignment horizontal="right" vertical="top" wrapText="1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center" vertical="top" wrapText="1"/>
    </xf>
    <xf numFmtId="0" fontId="2" fillId="0" borderId="1" xfId="2" applyBorder="1" applyAlignment="1">
      <alignment horizontal="justify" vertical="top" wrapText="1"/>
    </xf>
    <xf numFmtId="1" fontId="3" fillId="0" borderId="1" xfId="2" applyNumberFormat="1" applyFont="1" applyBorder="1" applyAlignment="1">
      <alignment horizontal="center" vertical="top" wrapText="1"/>
    </xf>
    <xf numFmtId="14" fontId="3" fillId="0" borderId="1" xfId="2" applyNumberFormat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top" wrapText="1"/>
    </xf>
    <xf numFmtId="0" fontId="2" fillId="2" borderId="1" xfId="2" applyFill="1" applyBorder="1"/>
    <xf numFmtId="0" fontId="2" fillId="2" borderId="1" xfId="2" applyFill="1" applyBorder="1" applyAlignment="1">
      <alignment horizontal="center"/>
    </xf>
    <xf numFmtId="0" fontId="2" fillId="2" borderId="1" xfId="2" applyFill="1" applyBorder="1" applyAlignment="1">
      <alignment horizontal="center" wrapText="1"/>
    </xf>
    <xf numFmtId="164" fontId="4" fillId="0" borderId="1" xfId="3" applyNumberFormat="1" applyFont="1" applyBorder="1" applyAlignment="1">
      <alignment horizontal="left"/>
    </xf>
    <xf numFmtId="164" fontId="4" fillId="0" borderId="1" xfId="2" applyNumberFormat="1" applyFont="1" applyBorder="1"/>
  </cellXfs>
  <cellStyles count="6">
    <cellStyle name="Moeda" xfId="1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Resultado2" xfId="5" xr:uid="{00000000-0005-0000-0000-000006000000}"/>
  </cellStyles>
  <dxfs count="4"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Temp\ejercicios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rcicio 1"/>
      <sheetName val="Ejercicio 2"/>
      <sheetName val="Ejercicio 3"/>
      <sheetName val="Ejercicio 4"/>
      <sheetName val="Ejercicio 5"/>
      <sheetName val="Ejercicio 6"/>
      <sheetName val="Ejercicio 7"/>
      <sheetName val="Ejercicio 8"/>
      <sheetName val="Ejercicio 9A"/>
      <sheetName val="Ejercicio 9B"/>
      <sheetName val="Ejercicio 10"/>
      <sheetName val="Ejercicio 11A"/>
      <sheetName val="Ejercicio 11B"/>
      <sheetName val="Ejercicio 11C"/>
      <sheetName val="Ejercicio 12A"/>
      <sheetName val="Ejercicio 12B"/>
      <sheetName val="Ejercicio 12C"/>
      <sheetName val="Ejercicio 13A"/>
      <sheetName val="Ejercicio 13B"/>
      <sheetName val="Ejercicio 14"/>
      <sheetName val="Ejercicio 15"/>
      <sheetName val="Ejercicio 16"/>
      <sheetName val="Ejercicio 17"/>
      <sheetName val="Función SI"/>
      <sheetName val="SI Anidados"/>
      <sheetName val="Cine"/>
      <sheetName val="VideoClub"/>
      <sheetName val="Campamento"/>
      <sheetName val="Herencias"/>
      <sheetName val="Empresa A"/>
      <sheetName val="Empresa B"/>
      <sheetName val="Mexico A"/>
      <sheetName val="México B"/>
      <sheetName val="México C"/>
      <sheetName val="Población A"/>
      <sheetName val="Población B"/>
      <sheetName val="Ejercicio 18"/>
      <sheetName val="Ejercicio 19"/>
      <sheetName val="Ejercicio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A5" t="str">
            <v>Código</v>
          </cell>
          <cell r="B5" t="str">
            <v>Tipo</v>
          </cell>
          <cell r="C5" t="str">
            <v>Desc.</v>
          </cell>
        </row>
        <row r="6">
          <cell r="A6">
            <v>1</v>
          </cell>
          <cell r="B6" t="str">
            <v>Normal</v>
          </cell>
          <cell r="C6">
            <v>0</v>
          </cell>
        </row>
        <row r="7">
          <cell r="A7">
            <v>2</v>
          </cell>
          <cell r="B7" t="str">
            <v>Empresa</v>
          </cell>
          <cell r="C7">
            <v>0.1</v>
          </cell>
        </row>
        <row r="8">
          <cell r="A8">
            <v>3</v>
          </cell>
          <cell r="B8" t="str">
            <v>Fin de semana</v>
          </cell>
          <cell r="C8">
            <v>0.2</v>
          </cell>
        </row>
      </sheetData>
      <sheetData sheetId="37">
        <row r="3">
          <cell r="A3" t="str">
            <v>DESCUENTOS</v>
          </cell>
        </row>
        <row r="4">
          <cell r="A4">
            <v>1</v>
          </cell>
          <cell r="B4">
            <v>0.1</v>
          </cell>
        </row>
        <row r="5">
          <cell r="A5">
            <v>2</v>
          </cell>
          <cell r="B5">
            <v>0.15</v>
          </cell>
        </row>
        <row r="6">
          <cell r="A6">
            <v>3</v>
          </cell>
          <cell r="B6">
            <v>0.2</v>
          </cell>
        </row>
        <row r="24">
          <cell r="A24" t="str">
            <v>Código</v>
          </cell>
          <cell r="B24" t="str">
            <v>Titulo</v>
          </cell>
          <cell r="C24" t="str">
            <v>Genero</v>
          </cell>
          <cell r="D24" t="str">
            <v>Precio</v>
          </cell>
        </row>
        <row r="25">
          <cell r="A25">
            <v>300</v>
          </cell>
          <cell r="B25" t="str">
            <v>El rey León</v>
          </cell>
          <cell r="C25" t="str">
            <v>Infantil</v>
          </cell>
          <cell r="D25">
            <v>3</v>
          </cell>
        </row>
        <row r="26">
          <cell r="A26">
            <v>301</v>
          </cell>
          <cell r="B26" t="str">
            <v>Gladiator</v>
          </cell>
          <cell r="C26" t="str">
            <v>Acción</v>
          </cell>
          <cell r="D26">
            <v>1.8</v>
          </cell>
        </row>
        <row r="27">
          <cell r="A27">
            <v>302</v>
          </cell>
          <cell r="B27" t="str">
            <v>American Beauty</v>
          </cell>
          <cell r="C27" t="str">
            <v>Comedia</v>
          </cell>
          <cell r="D27">
            <v>1.2</v>
          </cell>
        </row>
        <row r="28">
          <cell r="A28">
            <v>303</v>
          </cell>
          <cell r="B28" t="str">
            <v>Las cenizas de Angela</v>
          </cell>
          <cell r="C28" t="str">
            <v>Drama</v>
          </cell>
          <cell r="D28">
            <v>1.8</v>
          </cell>
        </row>
        <row r="29">
          <cell r="A29">
            <v>304</v>
          </cell>
          <cell r="B29" t="str">
            <v>El fin de los días</v>
          </cell>
          <cell r="C29" t="str">
            <v>Ciencia Ficción</v>
          </cell>
          <cell r="D29">
            <v>1.5</v>
          </cell>
        </row>
        <row r="30">
          <cell r="A30">
            <v>305</v>
          </cell>
          <cell r="B30" t="str">
            <v>Desafio total</v>
          </cell>
          <cell r="C30" t="str">
            <v>Ciencia Ficción</v>
          </cell>
          <cell r="D30">
            <v>2.1</v>
          </cell>
        </row>
        <row r="31">
          <cell r="A31">
            <v>306</v>
          </cell>
          <cell r="B31" t="str">
            <v>La sirenita 2</v>
          </cell>
          <cell r="C31" t="str">
            <v>Infantil</v>
          </cell>
          <cell r="D31">
            <v>1.2</v>
          </cell>
        </row>
        <row r="32">
          <cell r="A32">
            <v>307</v>
          </cell>
          <cell r="B32" t="str">
            <v>Lo que el viento se llevó</v>
          </cell>
          <cell r="C32" t="str">
            <v>Clásicos</v>
          </cell>
          <cell r="D32">
            <v>3</v>
          </cell>
        </row>
        <row r="33">
          <cell r="A33">
            <v>308</v>
          </cell>
          <cell r="B33" t="str">
            <v>Casblanca</v>
          </cell>
          <cell r="C33" t="str">
            <v>Clásicos</v>
          </cell>
          <cell r="D33">
            <v>3.6</v>
          </cell>
        </row>
        <row r="34">
          <cell r="A34">
            <v>309</v>
          </cell>
          <cell r="B34" t="str">
            <v>Hormigaz</v>
          </cell>
          <cell r="C34" t="str">
            <v>Infantil</v>
          </cell>
          <cell r="D34">
            <v>3.6</v>
          </cell>
        </row>
        <row r="35">
          <cell r="A35">
            <v>310</v>
          </cell>
          <cell r="B35" t="str">
            <v>South Park</v>
          </cell>
          <cell r="C35" t="str">
            <v>Comedia</v>
          </cell>
          <cell r="D35">
            <v>3</v>
          </cell>
        </row>
        <row r="36">
          <cell r="A36">
            <v>311</v>
          </cell>
          <cell r="B36" t="str">
            <v>Anaconda</v>
          </cell>
          <cell r="C36" t="str">
            <v>Terror</v>
          </cell>
          <cell r="D36">
            <v>1.8</v>
          </cell>
        </row>
        <row r="37">
          <cell r="A37">
            <v>312</v>
          </cell>
          <cell r="B37" t="str">
            <v>Batman</v>
          </cell>
          <cell r="C37" t="str">
            <v>Ciencia ficción</v>
          </cell>
          <cell r="D37">
            <v>1.8</v>
          </cell>
        </row>
        <row r="38">
          <cell r="A38">
            <v>313</v>
          </cell>
          <cell r="B38" t="str">
            <v>Solas</v>
          </cell>
          <cell r="C38" t="str">
            <v>Drama</v>
          </cell>
          <cell r="D38">
            <v>1.8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tabSelected="1" zoomScale="90" zoomScaleNormal="90" workbookViewId="0">
      <pane ySplit="1" topLeftCell="A5" activePane="bottomLeft" state="frozen"/>
      <selection pane="bottomLeft" activeCell="C28" sqref="C28"/>
    </sheetView>
  </sheetViews>
  <sheetFormatPr defaultColWidth="11.44140625" defaultRowHeight="13.2" x14ac:dyDescent="0.25"/>
  <cols>
    <col min="1" max="1" width="15.109375" style="1" customWidth="1"/>
    <col min="2" max="2" width="13.109375" style="1" bestFit="1" customWidth="1"/>
    <col min="3" max="3" width="15.33203125" style="1" bestFit="1" customWidth="1"/>
    <col min="4" max="4" width="16.88671875" style="1" bestFit="1" customWidth="1"/>
    <col min="5" max="5" width="5.33203125" style="3" bestFit="1" customWidth="1"/>
    <col min="6" max="6" width="19.88671875" style="1" customWidth="1"/>
    <col min="7" max="7" width="15.5546875" style="1" bestFit="1" customWidth="1"/>
    <col min="8" max="8" width="15.5546875" style="1" customWidth="1"/>
    <col min="9" max="9" width="28.33203125" style="1" bestFit="1" customWidth="1"/>
    <col min="10" max="10" width="6" style="2" hidden="1" customWidth="1"/>
    <col min="11" max="11" width="7.5546875" style="2" hidden="1" customWidth="1"/>
    <col min="12" max="12" width="12.44140625" style="1" bestFit="1" customWidth="1"/>
    <col min="13" max="13" width="15.5546875" style="1" customWidth="1"/>
    <col min="14" max="14" width="11.44140625" style="1" bestFit="1" customWidth="1"/>
    <col min="15" max="15" width="16.33203125" style="1" bestFit="1" customWidth="1"/>
    <col min="16" max="16" width="15.88671875" style="1" customWidth="1"/>
    <col min="17" max="16384" width="11.44140625" style="1"/>
  </cols>
  <sheetData>
    <row r="1" spans="1:16" ht="39.6" x14ac:dyDescent="0.25">
      <c r="A1" s="16" t="s">
        <v>183</v>
      </c>
      <c r="B1" s="16" t="s">
        <v>182</v>
      </c>
      <c r="C1" s="16" t="s">
        <v>181</v>
      </c>
      <c r="D1" s="16" t="s">
        <v>180</v>
      </c>
      <c r="E1" s="16" t="s">
        <v>179</v>
      </c>
      <c r="F1" s="16" t="s">
        <v>178</v>
      </c>
      <c r="G1" s="17" t="s">
        <v>177</v>
      </c>
      <c r="H1" s="17" t="s">
        <v>176</v>
      </c>
      <c r="I1" s="16" t="s">
        <v>175</v>
      </c>
      <c r="J1" s="17" t="s">
        <v>174</v>
      </c>
      <c r="K1" s="17" t="s">
        <v>173</v>
      </c>
      <c r="L1" s="16" t="s">
        <v>172</v>
      </c>
      <c r="M1" s="16" t="s">
        <v>171</v>
      </c>
      <c r="N1" s="16" t="s">
        <v>170</v>
      </c>
      <c r="O1" s="16" t="s">
        <v>169</v>
      </c>
      <c r="P1" s="15" t="s">
        <v>168</v>
      </c>
    </row>
    <row r="2" spans="1:16" x14ac:dyDescent="0.25">
      <c r="A2" s="14">
        <v>18989477</v>
      </c>
      <c r="B2" s="14" t="s">
        <v>88</v>
      </c>
      <c r="C2" s="14" t="s">
        <v>87</v>
      </c>
      <c r="D2" s="14" t="s">
        <v>86</v>
      </c>
      <c r="E2" s="13" t="s">
        <v>3</v>
      </c>
      <c r="F2" s="12">
        <v>39715</v>
      </c>
      <c r="G2" s="11">
        <f t="shared" ref="G2:G33" ca="1" si="0">TRUNC(DAYS360(F2,TODAY())/360)</f>
        <v>16</v>
      </c>
      <c r="H2" s="11" t="s">
        <v>7</v>
      </c>
      <c r="I2" s="10" t="s">
        <v>80</v>
      </c>
      <c r="J2" s="9">
        <v>15</v>
      </c>
      <c r="K2" s="8" t="s">
        <v>79</v>
      </c>
      <c r="L2" s="7">
        <v>891.26</v>
      </c>
      <c r="M2" s="18">
        <f t="shared" ref="M2:M33" si="1">L2*0.1</f>
        <v>89.126000000000005</v>
      </c>
      <c r="N2" s="6">
        <f t="shared" ref="N2:N33" si="2">L2*0.03</f>
        <v>26.7378</v>
      </c>
      <c r="O2" s="5">
        <v>10</v>
      </c>
      <c r="P2" s="4">
        <f t="shared" ref="P2:P33" si="3">SUM(L2:O2)</f>
        <v>1017.1238</v>
      </c>
    </row>
    <row r="3" spans="1:16" x14ac:dyDescent="0.25">
      <c r="A3" s="14">
        <v>18965399</v>
      </c>
      <c r="B3" s="14" t="s">
        <v>120</v>
      </c>
      <c r="C3" s="14" t="s">
        <v>119</v>
      </c>
      <c r="D3" s="14" t="s">
        <v>42</v>
      </c>
      <c r="E3" s="13" t="s">
        <v>13</v>
      </c>
      <c r="F3" s="12">
        <v>39541</v>
      </c>
      <c r="G3" s="11">
        <f t="shared" ca="1" si="0"/>
        <v>16</v>
      </c>
      <c r="H3" s="11" t="s">
        <v>2</v>
      </c>
      <c r="I3" s="10" t="s">
        <v>118</v>
      </c>
      <c r="J3" s="9">
        <v>11</v>
      </c>
      <c r="K3" s="9" t="s">
        <v>79</v>
      </c>
      <c r="L3" s="7">
        <v>806.55</v>
      </c>
      <c r="M3" s="18">
        <f t="shared" si="1"/>
        <v>80.655000000000001</v>
      </c>
      <c r="N3" s="6">
        <f t="shared" si="2"/>
        <v>24.196499999999997</v>
      </c>
      <c r="O3" s="5">
        <v>450.8</v>
      </c>
      <c r="P3" s="4">
        <f t="shared" si="3"/>
        <v>1362.2014999999999</v>
      </c>
    </row>
    <row r="4" spans="1:16" x14ac:dyDescent="0.25">
      <c r="A4" s="14">
        <v>18975385</v>
      </c>
      <c r="B4" s="14" t="s">
        <v>149</v>
      </c>
      <c r="C4" s="14" t="s">
        <v>148</v>
      </c>
      <c r="D4" s="14" t="s">
        <v>60</v>
      </c>
      <c r="E4" s="13" t="s">
        <v>3</v>
      </c>
      <c r="F4" s="12">
        <v>40955</v>
      </c>
      <c r="G4" s="11">
        <f t="shared" ca="1" si="0"/>
        <v>12</v>
      </c>
      <c r="H4" s="11" t="s">
        <v>7</v>
      </c>
      <c r="I4" s="10" t="s">
        <v>124</v>
      </c>
      <c r="J4" s="9">
        <v>4</v>
      </c>
      <c r="K4" s="9" t="s">
        <v>110</v>
      </c>
      <c r="L4" s="7">
        <v>598.13</v>
      </c>
      <c r="M4" s="18">
        <f t="shared" si="1"/>
        <v>59.813000000000002</v>
      </c>
      <c r="N4" s="6">
        <f t="shared" si="2"/>
        <v>17.943899999999999</v>
      </c>
      <c r="O4" s="5">
        <v>450.8</v>
      </c>
      <c r="P4" s="4">
        <f t="shared" si="3"/>
        <v>1126.6868999999999</v>
      </c>
    </row>
    <row r="5" spans="1:16" x14ac:dyDescent="0.25">
      <c r="A5" s="14">
        <v>18955034</v>
      </c>
      <c r="B5" s="14" t="s">
        <v>109</v>
      </c>
      <c r="C5" s="14" t="s">
        <v>108</v>
      </c>
      <c r="D5" s="14" t="s">
        <v>107</v>
      </c>
      <c r="E5" s="13" t="s">
        <v>13</v>
      </c>
      <c r="F5" s="12">
        <v>37340</v>
      </c>
      <c r="G5" s="11">
        <f t="shared" ca="1" si="0"/>
        <v>22</v>
      </c>
      <c r="H5" s="11" t="s">
        <v>12</v>
      </c>
      <c r="I5" s="10" t="s">
        <v>89</v>
      </c>
      <c r="J5" s="9">
        <v>12</v>
      </c>
      <c r="K5" s="8" t="s">
        <v>79</v>
      </c>
      <c r="L5" s="7">
        <v>829.43</v>
      </c>
      <c r="M5" s="18">
        <f t="shared" si="1"/>
        <v>82.942999999999998</v>
      </c>
      <c r="N5" s="6">
        <f t="shared" si="2"/>
        <v>24.882899999999999</v>
      </c>
      <c r="O5" s="5">
        <v>225.4</v>
      </c>
      <c r="P5" s="4">
        <f t="shared" si="3"/>
        <v>1162.6559</v>
      </c>
    </row>
    <row r="6" spans="1:16" x14ac:dyDescent="0.25">
      <c r="A6" s="14">
        <v>19011755</v>
      </c>
      <c r="B6" s="14" t="s">
        <v>41</v>
      </c>
      <c r="C6" s="14" t="s">
        <v>40</v>
      </c>
      <c r="D6" s="14" t="s">
        <v>39</v>
      </c>
      <c r="E6" s="13" t="s">
        <v>13</v>
      </c>
      <c r="F6" s="12">
        <v>38276</v>
      </c>
      <c r="G6" s="11">
        <f t="shared" ca="1" si="0"/>
        <v>20</v>
      </c>
      <c r="H6" s="11" t="s">
        <v>7</v>
      </c>
      <c r="I6" s="10" t="s">
        <v>33</v>
      </c>
      <c r="J6" s="9">
        <v>1</v>
      </c>
      <c r="K6" s="8" t="s">
        <v>32</v>
      </c>
      <c r="L6" s="7">
        <v>563.82000000000005</v>
      </c>
      <c r="M6" s="18">
        <f t="shared" si="1"/>
        <v>56.382000000000005</v>
      </c>
      <c r="N6" s="6">
        <f t="shared" si="2"/>
        <v>16.9146</v>
      </c>
      <c r="O6" s="5">
        <v>450.8</v>
      </c>
      <c r="P6" s="4">
        <f t="shared" si="3"/>
        <v>1087.9166</v>
      </c>
    </row>
    <row r="7" spans="1:16" x14ac:dyDescent="0.25">
      <c r="A7" s="14">
        <v>18952168</v>
      </c>
      <c r="B7" s="14" t="s">
        <v>155</v>
      </c>
      <c r="C7" s="14" t="s">
        <v>154</v>
      </c>
      <c r="D7" s="14" t="s">
        <v>153</v>
      </c>
      <c r="E7" s="13" t="s">
        <v>3</v>
      </c>
      <c r="F7" s="12">
        <v>39147</v>
      </c>
      <c r="G7" s="11">
        <f t="shared" ca="1" si="0"/>
        <v>17</v>
      </c>
      <c r="H7" s="11" t="s">
        <v>12</v>
      </c>
      <c r="I7" s="10" t="s">
        <v>124</v>
      </c>
      <c r="J7" s="9">
        <v>4</v>
      </c>
      <c r="K7" s="9" t="s">
        <v>110</v>
      </c>
      <c r="L7" s="7">
        <v>598.13</v>
      </c>
      <c r="M7" s="18">
        <f t="shared" si="1"/>
        <v>59.813000000000002</v>
      </c>
      <c r="N7" s="6">
        <f t="shared" si="2"/>
        <v>17.943899999999999</v>
      </c>
      <c r="O7" s="5">
        <v>225.4</v>
      </c>
      <c r="P7" s="4">
        <f t="shared" si="3"/>
        <v>901.28689999999995</v>
      </c>
    </row>
    <row r="8" spans="1:16" x14ac:dyDescent="0.25">
      <c r="A8" s="14">
        <v>18891170</v>
      </c>
      <c r="B8" s="14" t="s">
        <v>164</v>
      </c>
      <c r="C8" s="14" t="s">
        <v>163</v>
      </c>
      <c r="D8" s="14" t="s">
        <v>162</v>
      </c>
      <c r="E8" s="13" t="s">
        <v>13</v>
      </c>
      <c r="F8" s="12">
        <v>38745</v>
      </c>
      <c r="G8" s="11">
        <f t="shared" ca="1" si="0"/>
        <v>19</v>
      </c>
      <c r="H8" s="11" t="s">
        <v>7</v>
      </c>
      <c r="I8" s="10" t="s">
        <v>160</v>
      </c>
      <c r="J8" s="9">
        <v>7</v>
      </c>
      <c r="K8" s="9" t="s">
        <v>61</v>
      </c>
      <c r="L8" s="7">
        <v>681.19</v>
      </c>
      <c r="M8" s="18">
        <f t="shared" si="1"/>
        <v>68.119000000000014</v>
      </c>
      <c r="N8" s="6">
        <f t="shared" si="2"/>
        <v>20.435700000000001</v>
      </c>
      <c r="O8" s="5">
        <v>10</v>
      </c>
      <c r="P8" s="4">
        <f t="shared" si="3"/>
        <v>779.74470000000008</v>
      </c>
    </row>
    <row r="9" spans="1:16" x14ac:dyDescent="0.25">
      <c r="A9" s="14">
        <v>19890943</v>
      </c>
      <c r="B9" s="14" t="s">
        <v>54</v>
      </c>
      <c r="C9" s="14" t="s">
        <v>53</v>
      </c>
      <c r="D9" s="14" t="s">
        <v>52</v>
      </c>
      <c r="E9" s="13" t="s">
        <v>13</v>
      </c>
      <c r="F9" s="12">
        <v>36917</v>
      </c>
      <c r="G9" s="11">
        <f t="shared" ca="1" si="0"/>
        <v>24</v>
      </c>
      <c r="H9" s="11" t="s">
        <v>12</v>
      </c>
      <c r="I9" s="10" t="s">
        <v>45</v>
      </c>
      <c r="J9" s="9">
        <v>2</v>
      </c>
      <c r="K9" s="8" t="s">
        <v>32</v>
      </c>
      <c r="L9" s="7">
        <v>581.5</v>
      </c>
      <c r="M9" s="18">
        <f t="shared" si="1"/>
        <v>58.150000000000006</v>
      </c>
      <c r="N9" s="6">
        <f t="shared" si="2"/>
        <v>17.445</v>
      </c>
      <c r="O9" s="5">
        <v>10</v>
      </c>
      <c r="P9" s="4">
        <f t="shared" si="3"/>
        <v>667.09500000000003</v>
      </c>
    </row>
    <row r="10" spans="1:16" x14ac:dyDescent="0.25">
      <c r="A10" s="14">
        <v>19841207</v>
      </c>
      <c r="B10" s="14" t="s">
        <v>25</v>
      </c>
      <c r="C10" s="14" t="s">
        <v>24</v>
      </c>
      <c r="D10" s="14" t="s">
        <v>23</v>
      </c>
      <c r="E10" s="13" t="s">
        <v>13</v>
      </c>
      <c r="F10" s="12">
        <v>39944</v>
      </c>
      <c r="G10" s="11">
        <f t="shared" ca="1" si="0"/>
        <v>15</v>
      </c>
      <c r="H10" s="11" t="s">
        <v>12</v>
      </c>
      <c r="I10" s="10" t="s">
        <v>11</v>
      </c>
      <c r="J10" s="9">
        <v>16</v>
      </c>
      <c r="K10" s="9" t="s">
        <v>10</v>
      </c>
      <c r="L10" s="7">
        <v>949.4</v>
      </c>
      <c r="M10" s="18">
        <f t="shared" si="1"/>
        <v>94.94</v>
      </c>
      <c r="N10" s="6">
        <f t="shared" si="2"/>
        <v>28.481999999999999</v>
      </c>
      <c r="O10" s="5">
        <v>10</v>
      </c>
      <c r="P10" s="4">
        <f t="shared" si="3"/>
        <v>1082.8219999999999</v>
      </c>
    </row>
    <row r="11" spans="1:16" x14ac:dyDescent="0.25">
      <c r="A11" s="14">
        <v>19882534</v>
      </c>
      <c r="B11" s="14" t="s">
        <v>6</v>
      </c>
      <c r="C11" s="14" t="s">
        <v>5</v>
      </c>
      <c r="D11" s="14" t="s">
        <v>4</v>
      </c>
      <c r="E11" s="13" t="s">
        <v>3</v>
      </c>
      <c r="F11" s="12">
        <v>41007</v>
      </c>
      <c r="G11" s="11">
        <f t="shared" ca="1" si="0"/>
        <v>12</v>
      </c>
      <c r="H11" s="11" t="s">
        <v>2</v>
      </c>
      <c r="I11" s="10" t="s">
        <v>1</v>
      </c>
      <c r="J11" s="9">
        <v>17</v>
      </c>
      <c r="K11" s="8" t="s">
        <v>0</v>
      </c>
      <c r="L11" s="7">
        <v>1068.07</v>
      </c>
      <c r="M11" s="18">
        <f t="shared" si="1"/>
        <v>106.807</v>
      </c>
      <c r="N11" s="6">
        <f t="shared" si="2"/>
        <v>32.042099999999998</v>
      </c>
      <c r="O11" s="5">
        <v>450.8</v>
      </c>
      <c r="P11" s="4">
        <f t="shared" si="3"/>
        <v>1657.7190999999998</v>
      </c>
    </row>
    <row r="12" spans="1:16" x14ac:dyDescent="0.25">
      <c r="A12" s="14">
        <v>11949380</v>
      </c>
      <c r="B12" s="14" t="s">
        <v>44</v>
      </c>
      <c r="C12" s="14" t="s">
        <v>43</v>
      </c>
      <c r="D12" s="14" t="s">
        <v>42</v>
      </c>
      <c r="E12" s="13" t="s">
        <v>13</v>
      </c>
      <c r="F12" s="12">
        <v>40795</v>
      </c>
      <c r="G12" s="11">
        <f t="shared" ca="1" si="0"/>
        <v>13</v>
      </c>
      <c r="H12" s="11" t="s">
        <v>12</v>
      </c>
      <c r="I12" s="10" t="s">
        <v>33</v>
      </c>
      <c r="J12" s="9">
        <v>1</v>
      </c>
      <c r="K12" s="8" t="s">
        <v>32</v>
      </c>
      <c r="L12" s="7">
        <v>563.82000000000005</v>
      </c>
      <c r="M12" s="18">
        <f t="shared" si="1"/>
        <v>56.382000000000005</v>
      </c>
      <c r="N12" s="6">
        <f t="shared" si="2"/>
        <v>16.9146</v>
      </c>
      <c r="O12" s="5">
        <v>450.8</v>
      </c>
      <c r="P12" s="4">
        <f t="shared" si="3"/>
        <v>1087.9166</v>
      </c>
    </row>
    <row r="13" spans="1:16" x14ac:dyDescent="0.25">
      <c r="A13" s="14">
        <v>18957801</v>
      </c>
      <c r="B13" s="14" t="s">
        <v>106</v>
      </c>
      <c r="C13" s="14" t="s">
        <v>105</v>
      </c>
      <c r="D13" s="14" t="s">
        <v>104</v>
      </c>
      <c r="E13" s="13" t="s">
        <v>13</v>
      </c>
      <c r="F13" s="12">
        <v>37644</v>
      </c>
      <c r="G13" s="11">
        <f t="shared" ca="1" si="0"/>
        <v>22</v>
      </c>
      <c r="H13" s="11" t="s">
        <v>12</v>
      </c>
      <c r="I13" s="10" t="s">
        <v>89</v>
      </c>
      <c r="J13" s="9">
        <v>12</v>
      </c>
      <c r="K13" s="8" t="s">
        <v>79</v>
      </c>
      <c r="L13" s="7">
        <v>829.43</v>
      </c>
      <c r="M13" s="18">
        <f t="shared" si="1"/>
        <v>82.942999999999998</v>
      </c>
      <c r="N13" s="6">
        <f t="shared" si="2"/>
        <v>24.882899999999999</v>
      </c>
      <c r="O13" s="5">
        <v>450.8</v>
      </c>
      <c r="P13" s="4">
        <f t="shared" si="3"/>
        <v>1388.0558999999998</v>
      </c>
    </row>
    <row r="14" spans="1:16" x14ac:dyDescent="0.25">
      <c r="A14" s="14">
        <v>19884224</v>
      </c>
      <c r="B14" s="14" t="s">
        <v>127</v>
      </c>
      <c r="C14" s="14" t="s">
        <v>126</v>
      </c>
      <c r="D14" s="14" t="s">
        <v>125</v>
      </c>
      <c r="E14" s="13" t="s">
        <v>13</v>
      </c>
      <c r="F14" s="12">
        <v>37942</v>
      </c>
      <c r="G14" s="11">
        <f t="shared" ca="1" si="0"/>
        <v>21</v>
      </c>
      <c r="H14" s="11" t="s">
        <v>2</v>
      </c>
      <c r="I14" s="10" t="s">
        <v>124</v>
      </c>
      <c r="J14" s="9">
        <v>4</v>
      </c>
      <c r="K14" s="9" t="s">
        <v>110</v>
      </c>
      <c r="L14" s="7">
        <v>598.13</v>
      </c>
      <c r="M14" s="18">
        <f t="shared" si="1"/>
        <v>59.813000000000002</v>
      </c>
      <c r="N14" s="6">
        <f t="shared" si="2"/>
        <v>17.943899999999999</v>
      </c>
      <c r="O14" s="5">
        <v>450.8</v>
      </c>
      <c r="P14" s="4">
        <f t="shared" si="3"/>
        <v>1126.6868999999999</v>
      </c>
    </row>
    <row r="15" spans="1:16" x14ac:dyDescent="0.25">
      <c r="A15" s="14">
        <v>19837391</v>
      </c>
      <c r="B15" s="14" t="s">
        <v>57</v>
      </c>
      <c r="C15" s="14" t="s">
        <v>56</v>
      </c>
      <c r="D15" s="14" t="s">
        <v>55</v>
      </c>
      <c r="E15" s="13" t="s">
        <v>13</v>
      </c>
      <c r="F15" s="12">
        <v>40071</v>
      </c>
      <c r="G15" s="11">
        <f t="shared" ca="1" si="0"/>
        <v>15</v>
      </c>
      <c r="H15" s="11" t="s">
        <v>2</v>
      </c>
      <c r="I15" s="10" t="s">
        <v>45</v>
      </c>
      <c r="J15" s="9">
        <v>2</v>
      </c>
      <c r="K15" s="8" t="s">
        <v>32</v>
      </c>
      <c r="L15" s="7">
        <v>581.5</v>
      </c>
      <c r="M15" s="18">
        <f t="shared" si="1"/>
        <v>58.150000000000006</v>
      </c>
      <c r="N15" s="6">
        <f t="shared" si="2"/>
        <v>17.445</v>
      </c>
      <c r="O15" s="5">
        <v>10</v>
      </c>
      <c r="P15" s="4">
        <f t="shared" si="3"/>
        <v>667.09500000000003</v>
      </c>
    </row>
    <row r="16" spans="1:16" x14ac:dyDescent="0.25">
      <c r="A16" s="14">
        <v>19861799</v>
      </c>
      <c r="B16" s="14" t="s">
        <v>133</v>
      </c>
      <c r="C16" s="14" t="s">
        <v>132</v>
      </c>
      <c r="D16" s="14" t="s">
        <v>131</v>
      </c>
      <c r="E16" s="13" t="s">
        <v>13</v>
      </c>
      <c r="F16" s="12">
        <v>40986</v>
      </c>
      <c r="G16" s="11">
        <f t="shared" ca="1" si="0"/>
        <v>12</v>
      </c>
      <c r="H16" s="11" t="s">
        <v>12</v>
      </c>
      <c r="I16" s="10" t="s">
        <v>124</v>
      </c>
      <c r="J16" s="9">
        <v>4</v>
      </c>
      <c r="K16" s="9" t="s">
        <v>110</v>
      </c>
      <c r="L16" s="7">
        <v>598.13</v>
      </c>
      <c r="M16" s="18">
        <f t="shared" si="1"/>
        <v>59.813000000000002</v>
      </c>
      <c r="N16" s="6">
        <f t="shared" si="2"/>
        <v>17.943899999999999</v>
      </c>
      <c r="O16" s="5">
        <v>450.8</v>
      </c>
      <c r="P16" s="4">
        <f t="shared" si="3"/>
        <v>1126.6868999999999</v>
      </c>
    </row>
    <row r="17" spans="1:16" x14ac:dyDescent="0.25">
      <c r="A17" s="14">
        <v>19837418</v>
      </c>
      <c r="B17" s="14" t="s">
        <v>137</v>
      </c>
      <c r="C17" s="14" t="s">
        <v>136</v>
      </c>
      <c r="D17" s="14" t="s">
        <v>135</v>
      </c>
      <c r="E17" s="13" t="s">
        <v>13</v>
      </c>
      <c r="F17" s="12">
        <v>37384</v>
      </c>
      <c r="G17" s="11">
        <f t="shared" ca="1" si="0"/>
        <v>22</v>
      </c>
      <c r="H17" s="11" t="s">
        <v>2</v>
      </c>
      <c r="I17" s="10" t="s">
        <v>124</v>
      </c>
      <c r="J17" s="9">
        <v>4</v>
      </c>
      <c r="K17" s="9" t="s">
        <v>110</v>
      </c>
      <c r="L17" s="7">
        <v>598.13</v>
      </c>
      <c r="M17" s="18">
        <f t="shared" si="1"/>
        <v>59.813000000000002</v>
      </c>
      <c r="N17" s="6">
        <f t="shared" si="2"/>
        <v>17.943899999999999</v>
      </c>
      <c r="O17" s="5">
        <v>450.8</v>
      </c>
      <c r="P17" s="4">
        <f t="shared" si="3"/>
        <v>1126.6868999999999</v>
      </c>
    </row>
    <row r="18" spans="1:16" x14ac:dyDescent="0.25">
      <c r="A18" s="14">
        <v>18889898</v>
      </c>
      <c r="B18" s="14" t="s">
        <v>117</v>
      </c>
      <c r="C18" s="14" t="s">
        <v>116</v>
      </c>
      <c r="D18" s="14" t="s">
        <v>115</v>
      </c>
      <c r="E18" s="13" t="s">
        <v>13</v>
      </c>
      <c r="F18" s="12">
        <v>37328</v>
      </c>
      <c r="G18" s="11">
        <f t="shared" ca="1" si="0"/>
        <v>22</v>
      </c>
      <c r="H18" s="11" t="s">
        <v>12</v>
      </c>
      <c r="I18" s="10" t="s">
        <v>111</v>
      </c>
      <c r="J18" s="9">
        <v>6</v>
      </c>
      <c r="K18" s="8" t="s">
        <v>110</v>
      </c>
      <c r="L18" s="7">
        <v>640.48</v>
      </c>
      <c r="M18" s="18">
        <f t="shared" si="1"/>
        <v>64.048000000000002</v>
      </c>
      <c r="N18" s="6">
        <f t="shared" si="2"/>
        <v>19.214400000000001</v>
      </c>
      <c r="O18" s="5">
        <v>450.8</v>
      </c>
      <c r="P18" s="4">
        <f t="shared" si="3"/>
        <v>1174.5424</v>
      </c>
    </row>
    <row r="19" spans="1:16" x14ac:dyDescent="0.25">
      <c r="A19" s="14">
        <v>19897108</v>
      </c>
      <c r="B19" s="14" t="s">
        <v>93</v>
      </c>
      <c r="C19" s="14" t="s">
        <v>92</v>
      </c>
      <c r="D19" s="14" t="s">
        <v>23</v>
      </c>
      <c r="E19" s="13" t="s">
        <v>13</v>
      </c>
      <c r="F19" s="12">
        <v>41617</v>
      </c>
      <c r="G19" s="11">
        <f t="shared" ca="1" si="0"/>
        <v>11</v>
      </c>
      <c r="H19" s="11" t="s">
        <v>7</v>
      </c>
      <c r="I19" s="10" t="s">
        <v>89</v>
      </c>
      <c r="J19" s="9">
        <v>12</v>
      </c>
      <c r="K19" s="8" t="s">
        <v>79</v>
      </c>
      <c r="L19" s="7">
        <v>829.43</v>
      </c>
      <c r="M19" s="18">
        <f t="shared" si="1"/>
        <v>82.942999999999998</v>
      </c>
      <c r="N19" s="6">
        <f t="shared" si="2"/>
        <v>24.882899999999999</v>
      </c>
      <c r="O19" s="5">
        <v>450.8</v>
      </c>
      <c r="P19" s="4">
        <f t="shared" si="3"/>
        <v>1388.0558999999998</v>
      </c>
    </row>
    <row r="20" spans="1:16" x14ac:dyDescent="0.25">
      <c r="A20" s="14">
        <v>18927181</v>
      </c>
      <c r="B20" s="14" t="s">
        <v>158</v>
      </c>
      <c r="C20" s="14" t="s">
        <v>157</v>
      </c>
      <c r="D20" s="14" t="s">
        <v>156</v>
      </c>
      <c r="E20" s="13" t="s">
        <v>3</v>
      </c>
      <c r="F20" s="12">
        <v>38127</v>
      </c>
      <c r="G20" s="11">
        <f t="shared" ca="1" si="0"/>
        <v>20</v>
      </c>
      <c r="H20" s="11" t="s">
        <v>12</v>
      </c>
      <c r="I20" s="10" t="s">
        <v>124</v>
      </c>
      <c r="J20" s="9">
        <v>4</v>
      </c>
      <c r="K20" s="9" t="s">
        <v>110</v>
      </c>
      <c r="L20" s="7">
        <v>598.13</v>
      </c>
      <c r="M20" s="18">
        <f t="shared" si="1"/>
        <v>59.813000000000002</v>
      </c>
      <c r="N20" s="6">
        <f t="shared" si="2"/>
        <v>17.943899999999999</v>
      </c>
      <c r="O20" s="5">
        <v>450.8</v>
      </c>
      <c r="P20" s="4">
        <f t="shared" si="3"/>
        <v>1126.6868999999999</v>
      </c>
    </row>
    <row r="21" spans="1:16" x14ac:dyDescent="0.25">
      <c r="A21" s="14">
        <v>18935228</v>
      </c>
      <c r="B21" s="14" t="s">
        <v>78</v>
      </c>
      <c r="C21" s="14" t="s">
        <v>77</v>
      </c>
      <c r="D21" s="14" t="s">
        <v>76</v>
      </c>
      <c r="E21" s="13" t="s">
        <v>3</v>
      </c>
      <c r="F21" s="12">
        <v>38852</v>
      </c>
      <c r="G21" s="11">
        <f t="shared" ca="1" si="0"/>
        <v>18</v>
      </c>
      <c r="H21" s="11" t="s">
        <v>7</v>
      </c>
      <c r="I21" s="10" t="s">
        <v>62</v>
      </c>
      <c r="J21" s="9">
        <v>9</v>
      </c>
      <c r="K21" s="8" t="s">
        <v>61</v>
      </c>
      <c r="L21" s="7">
        <v>717.74</v>
      </c>
      <c r="M21" s="18">
        <f t="shared" si="1"/>
        <v>71.774000000000001</v>
      </c>
      <c r="N21" s="6">
        <f t="shared" si="2"/>
        <v>21.5322</v>
      </c>
      <c r="O21" s="5">
        <v>450.8</v>
      </c>
      <c r="P21" s="4">
        <f t="shared" si="3"/>
        <v>1261.8462</v>
      </c>
    </row>
    <row r="22" spans="1:16" x14ac:dyDescent="0.25">
      <c r="A22" s="14">
        <v>18877501</v>
      </c>
      <c r="B22" s="14" t="s">
        <v>9</v>
      </c>
      <c r="C22" s="14" t="s">
        <v>5</v>
      </c>
      <c r="D22" s="14" t="s">
        <v>8</v>
      </c>
      <c r="E22" s="13" t="s">
        <v>3</v>
      </c>
      <c r="F22" s="12">
        <v>38921</v>
      </c>
      <c r="G22" s="11">
        <f t="shared" ca="1" si="0"/>
        <v>18</v>
      </c>
      <c r="H22" s="11" t="s">
        <v>7</v>
      </c>
      <c r="I22" s="10" t="s">
        <v>1</v>
      </c>
      <c r="J22" s="9">
        <v>17</v>
      </c>
      <c r="K22" s="8" t="s">
        <v>0</v>
      </c>
      <c r="L22" s="7">
        <v>1068.07</v>
      </c>
      <c r="M22" s="18">
        <f t="shared" si="1"/>
        <v>106.807</v>
      </c>
      <c r="N22" s="6">
        <f t="shared" si="2"/>
        <v>32.042099999999998</v>
      </c>
      <c r="O22" s="5">
        <v>225.4</v>
      </c>
      <c r="P22" s="4">
        <f t="shared" si="3"/>
        <v>1432.3190999999999</v>
      </c>
    </row>
    <row r="23" spans="1:16" x14ac:dyDescent="0.25">
      <c r="A23" s="14">
        <v>19844109</v>
      </c>
      <c r="B23" s="14" t="s">
        <v>19</v>
      </c>
      <c r="C23" s="14" t="s">
        <v>18</v>
      </c>
      <c r="D23" s="14" t="s">
        <v>17</v>
      </c>
      <c r="E23" s="13" t="s">
        <v>3</v>
      </c>
      <c r="F23" s="12">
        <v>36795</v>
      </c>
      <c r="G23" s="11">
        <f t="shared" ca="1" si="0"/>
        <v>24</v>
      </c>
      <c r="H23" s="11" t="s">
        <v>2</v>
      </c>
      <c r="I23" s="10" t="s">
        <v>11</v>
      </c>
      <c r="J23" s="9">
        <v>16</v>
      </c>
      <c r="K23" s="9" t="s">
        <v>10</v>
      </c>
      <c r="L23" s="7">
        <v>949.4</v>
      </c>
      <c r="M23" s="18">
        <f t="shared" si="1"/>
        <v>94.94</v>
      </c>
      <c r="N23" s="6">
        <f t="shared" si="2"/>
        <v>28.481999999999999</v>
      </c>
      <c r="O23" s="5">
        <v>225.4</v>
      </c>
      <c r="P23" s="4">
        <f t="shared" si="3"/>
        <v>1298.222</v>
      </c>
    </row>
    <row r="24" spans="1:16" x14ac:dyDescent="0.25">
      <c r="A24" s="14">
        <v>18911363</v>
      </c>
      <c r="B24" s="14" t="s">
        <v>72</v>
      </c>
      <c r="C24" s="14" t="s">
        <v>159</v>
      </c>
      <c r="D24" s="14" t="s">
        <v>138</v>
      </c>
      <c r="E24" s="13" t="s">
        <v>13</v>
      </c>
      <c r="F24" s="12">
        <v>38425</v>
      </c>
      <c r="G24" s="11">
        <f t="shared" ca="1" si="0"/>
        <v>19</v>
      </c>
      <c r="H24" s="11" t="s">
        <v>12</v>
      </c>
      <c r="I24" s="10" t="s">
        <v>124</v>
      </c>
      <c r="J24" s="9">
        <v>4</v>
      </c>
      <c r="K24" s="9" t="s">
        <v>110</v>
      </c>
      <c r="L24" s="7">
        <v>598.13</v>
      </c>
      <c r="M24" s="18">
        <f t="shared" si="1"/>
        <v>59.813000000000002</v>
      </c>
      <c r="N24" s="6">
        <f t="shared" si="2"/>
        <v>17.943899999999999</v>
      </c>
      <c r="O24" s="5">
        <v>450.8</v>
      </c>
      <c r="P24" s="4">
        <f t="shared" si="3"/>
        <v>1126.6868999999999</v>
      </c>
    </row>
    <row r="25" spans="1:16" x14ac:dyDescent="0.25">
      <c r="A25" s="14">
        <v>18986541</v>
      </c>
      <c r="B25" s="14" t="s">
        <v>72</v>
      </c>
      <c r="C25" s="14" t="s">
        <v>72</v>
      </c>
      <c r="D25" s="14" t="s">
        <v>114</v>
      </c>
      <c r="E25" s="13" t="s">
        <v>3</v>
      </c>
      <c r="F25" s="12">
        <v>40394</v>
      </c>
      <c r="G25" s="11">
        <f t="shared" ca="1" si="0"/>
        <v>14</v>
      </c>
      <c r="H25" s="11" t="s">
        <v>7</v>
      </c>
      <c r="I25" s="10" t="s">
        <v>111</v>
      </c>
      <c r="J25" s="9">
        <v>6</v>
      </c>
      <c r="K25" s="8" t="s">
        <v>110</v>
      </c>
      <c r="L25" s="7">
        <v>640.48</v>
      </c>
      <c r="M25" s="18">
        <f t="shared" si="1"/>
        <v>64.048000000000002</v>
      </c>
      <c r="N25" s="6">
        <f t="shared" si="2"/>
        <v>19.214400000000001</v>
      </c>
      <c r="O25" s="5">
        <v>450.8</v>
      </c>
      <c r="P25" s="4">
        <f t="shared" si="3"/>
        <v>1174.5424</v>
      </c>
    </row>
    <row r="26" spans="1:16" x14ac:dyDescent="0.25">
      <c r="A26" s="14">
        <v>18964705</v>
      </c>
      <c r="B26" s="14" t="s">
        <v>72</v>
      </c>
      <c r="C26" s="14" t="s">
        <v>71</v>
      </c>
      <c r="D26" s="14" t="s">
        <v>70</v>
      </c>
      <c r="E26" s="13" t="s">
        <v>3</v>
      </c>
      <c r="F26" s="12">
        <v>36531</v>
      </c>
      <c r="G26" s="11">
        <f t="shared" ca="1" si="0"/>
        <v>25</v>
      </c>
      <c r="H26" s="11" t="s">
        <v>2</v>
      </c>
      <c r="I26" s="10" t="s">
        <v>62</v>
      </c>
      <c r="J26" s="9">
        <v>9</v>
      </c>
      <c r="K26" s="8" t="s">
        <v>61</v>
      </c>
      <c r="L26" s="7">
        <v>717.74</v>
      </c>
      <c r="M26" s="18">
        <f t="shared" si="1"/>
        <v>71.774000000000001</v>
      </c>
      <c r="N26" s="6">
        <f t="shared" si="2"/>
        <v>21.5322</v>
      </c>
      <c r="O26" s="5">
        <v>10</v>
      </c>
      <c r="P26" s="4">
        <f t="shared" si="3"/>
        <v>821.0462</v>
      </c>
    </row>
    <row r="27" spans="1:16" x14ac:dyDescent="0.25">
      <c r="A27" s="14">
        <v>19839476</v>
      </c>
      <c r="B27" s="14" t="s">
        <v>28</v>
      </c>
      <c r="C27" s="14" t="s">
        <v>27</v>
      </c>
      <c r="D27" s="14" t="s">
        <v>26</v>
      </c>
      <c r="E27" s="13" t="s">
        <v>13</v>
      </c>
      <c r="F27" s="12">
        <v>37054</v>
      </c>
      <c r="G27" s="11">
        <f t="shared" ca="1" si="0"/>
        <v>23</v>
      </c>
      <c r="H27" s="11" t="s">
        <v>2</v>
      </c>
      <c r="I27" s="10" t="s">
        <v>11</v>
      </c>
      <c r="J27" s="9">
        <v>16</v>
      </c>
      <c r="K27" s="9" t="s">
        <v>10</v>
      </c>
      <c r="L27" s="7">
        <v>949.4</v>
      </c>
      <c r="M27" s="18">
        <f t="shared" si="1"/>
        <v>94.94</v>
      </c>
      <c r="N27" s="6">
        <f t="shared" si="2"/>
        <v>28.481999999999999</v>
      </c>
      <c r="O27" s="5">
        <v>450.8</v>
      </c>
      <c r="P27" s="4">
        <f t="shared" si="3"/>
        <v>1523.6219999999998</v>
      </c>
    </row>
    <row r="28" spans="1:16" x14ac:dyDescent="0.25">
      <c r="A28" s="14">
        <v>19976338</v>
      </c>
      <c r="B28" s="14" t="s">
        <v>48</v>
      </c>
      <c r="C28" s="14" t="s">
        <v>47</v>
      </c>
      <c r="D28" s="14" t="s">
        <v>46</v>
      </c>
      <c r="E28" s="13" t="s">
        <v>13</v>
      </c>
      <c r="F28" s="12">
        <v>38651</v>
      </c>
      <c r="G28" s="11">
        <f t="shared" ca="1" si="0"/>
        <v>19</v>
      </c>
      <c r="H28" s="11" t="s">
        <v>2</v>
      </c>
      <c r="I28" s="10" t="s">
        <v>45</v>
      </c>
      <c r="J28" s="9">
        <v>2</v>
      </c>
      <c r="K28" s="8" t="s">
        <v>32</v>
      </c>
      <c r="L28" s="7">
        <v>581.5</v>
      </c>
      <c r="M28" s="18">
        <f t="shared" si="1"/>
        <v>58.150000000000006</v>
      </c>
      <c r="N28" s="6">
        <f t="shared" si="2"/>
        <v>17.445</v>
      </c>
      <c r="O28" s="5">
        <v>450.8</v>
      </c>
      <c r="P28" s="4">
        <f t="shared" si="3"/>
        <v>1107.895</v>
      </c>
    </row>
    <row r="29" spans="1:16" x14ac:dyDescent="0.25">
      <c r="A29" s="14">
        <v>19891521</v>
      </c>
      <c r="B29" s="14" t="s">
        <v>51</v>
      </c>
      <c r="C29" s="14" t="s">
        <v>50</v>
      </c>
      <c r="D29" s="14" t="s">
        <v>85</v>
      </c>
      <c r="E29" s="13" t="s">
        <v>13</v>
      </c>
      <c r="F29" s="12">
        <v>37688</v>
      </c>
      <c r="G29" s="11">
        <f t="shared" ca="1" si="0"/>
        <v>21</v>
      </c>
      <c r="H29" s="11" t="s">
        <v>7</v>
      </c>
      <c r="I29" s="10" t="s">
        <v>80</v>
      </c>
      <c r="J29" s="9">
        <v>15</v>
      </c>
      <c r="K29" s="8" t="s">
        <v>79</v>
      </c>
      <c r="L29" s="7">
        <v>891.26</v>
      </c>
      <c r="M29" s="18">
        <f t="shared" si="1"/>
        <v>89.126000000000005</v>
      </c>
      <c r="N29" s="6">
        <f t="shared" si="2"/>
        <v>26.7378</v>
      </c>
      <c r="O29" s="5">
        <v>450.8</v>
      </c>
      <c r="P29" s="4">
        <f t="shared" si="3"/>
        <v>1457.9238</v>
      </c>
    </row>
    <row r="30" spans="1:16" x14ac:dyDescent="0.25">
      <c r="A30" s="14">
        <v>19891520</v>
      </c>
      <c r="B30" s="14" t="s">
        <v>51</v>
      </c>
      <c r="C30" s="14" t="s">
        <v>50</v>
      </c>
      <c r="D30" s="14" t="s">
        <v>49</v>
      </c>
      <c r="E30" s="13" t="s">
        <v>3</v>
      </c>
      <c r="F30" s="12">
        <v>40185</v>
      </c>
      <c r="G30" s="11">
        <f t="shared" ca="1" si="0"/>
        <v>15</v>
      </c>
      <c r="H30" s="11" t="s">
        <v>7</v>
      </c>
      <c r="I30" s="10" t="s">
        <v>45</v>
      </c>
      <c r="J30" s="9">
        <v>2</v>
      </c>
      <c r="K30" s="8" t="s">
        <v>32</v>
      </c>
      <c r="L30" s="7">
        <v>581.5</v>
      </c>
      <c r="M30" s="18">
        <f t="shared" si="1"/>
        <v>58.150000000000006</v>
      </c>
      <c r="N30" s="6">
        <f t="shared" si="2"/>
        <v>17.445</v>
      </c>
      <c r="O30" s="5">
        <v>450.8</v>
      </c>
      <c r="P30" s="4">
        <f t="shared" si="3"/>
        <v>1107.895</v>
      </c>
    </row>
    <row r="31" spans="1:16" x14ac:dyDescent="0.25">
      <c r="A31" s="14">
        <v>18960442</v>
      </c>
      <c r="B31" s="14" t="s">
        <v>103</v>
      </c>
      <c r="C31" s="14" t="s">
        <v>102</v>
      </c>
      <c r="D31" s="14" t="s">
        <v>70</v>
      </c>
      <c r="E31" s="13" t="s">
        <v>3</v>
      </c>
      <c r="F31" s="12">
        <v>37502</v>
      </c>
      <c r="G31" s="11">
        <f t="shared" ca="1" si="0"/>
        <v>22</v>
      </c>
      <c r="H31" s="11" t="s">
        <v>7</v>
      </c>
      <c r="I31" s="10" t="s">
        <v>89</v>
      </c>
      <c r="J31" s="9">
        <v>12</v>
      </c>
      <c r="K31" s="8" t="s">
        <v>79</v>
      </c>
      <c r="L31" s="7">
        <v>829.43</v>
      </c>
      <c r="M31" s="18">
        <f t="shared" si="1"/>
        <v>82.942999999999998</v>
      </c>
      <c r="N31" s="6">
        <f t="shared" si="2"/>
        <v>24.882899999999999</v>
      </c>
      <c r="O31" s="5">
        <v>450.8</v>
      </c>
      <c r="P31" s="4">
        <f t="shared" si="3"/>
        <v>1388.0558999999998</v>
      </c>
    </row>
    <row r="32" spans="1:16" x14ac:dyDescent="0.25">
      <c r="A32" s="14">
        <v>19460648</v>
      </c>
      <c r="B32" s="14" t="s">
        <v>36</v>
      </c>
      <c r="C32" s="14" t="s">
        <v>35</v>
      </c>
      <c r="D32" s="14" t="s">
        <v>34</v>
      </c>
      <c r="E32" s="13" t="s">
        <v>13</v>
      </c>
      <c r="F32" s="12">
        <v>39852</v>
      </c>
      <c r="G32" s="11">
        <f t="shared" ca="1" si="0"/>
        <v>16</v>
      </c>
      <c r="H32" s="11" t="s">
        <v>7</v>
      </c>
      <c r="I32" s="10" t="s">
        <v>33</v>
      </c>
      <c r="J32" s="9">
        <v>1</v>
      </c>
      <c r="K32" s="8" t="s">
        <v>32</v>
      </c>
      <c r="L32" s="7">
        <v>563.82000000000005</v>
      </c>
      <c r="M32" s="18">
        <f t="shared" si="1"/>
        <v>56.382000000000005</v>
      </c>
      <c r="N32" s="6">
        <f t="shared" si="2"/>
        <v>16.9146</v>
      </c>
      <c r="O32" s="5">
        <v>10</v>
      </c>
      <c r="P32" s="4">
        <f t="shared" si="3"/>
        <v>647.11659999999995</v>
      </c>
    </row>
    <row r="33" spans="1:16" x14ac:dyDescent="0.25">
      <c r="A33" s="14">
        <v>19877444</v>
      </c>
      <c r="B33" s="14" t="s">
        <v>130</v>
      </c>
      <c r="C33" s="14" t="s">
        <v>129</v>
      </c>
      <c r="D33" s="14" t="s">
        <v>128</v>
      </c>
      <c r="E33" s="13" t="s">
        <v>3</v>
      </c>
      <c r="F33" s="12">
        <v>39347</v>
      </c>
      <c r="G33" s="11">
        <f t="shared" ca="1" si="0"/>
        <v>17</v>
      </c>
      <c r="H33" s="11" t="s">
        <v>7</v>
      </c>
      <c r="I33" s="10" t="s">
        <v>124</v>
      </c>
      <c r="J33" s="9">
        <v>4</v>
      </c>
      <c r="K33" s="9" t="s">
        <v>110</v>
      </c>
      <c r="L33" s="7">
        <v>598.13</v>
      </c>
      <c r="M33" s="18">
        <f t="shared" si="1"/>
        <v>59.813000000000002</v>
      </c>
      <c r="N33" s="6">
        <f t="shared" si="2"/>
        <v>17.943899999999999</v>
      </c>
      <c r="O33" s="5">
        <v>450.8</v>
      </c>
      <c r="P33" s="4">
        <f t="shared" si="3"/>
        <v>1126.6868999999999</v>
      </c>
    </row>
    <row r="34" spans="1:16" x14ac:dyDescent="0.25">
      <c r="A34" s="14">
        <v>19833502</v>
      </c>
      <c r="B34" s="14" t="s">
        <v>108</v>
      </c>
      <c r="C34" s="14" t="s">
        <v>112</v>
      </c>
      <c r="D34" s="14" t="s">
        <v>161</v>
      </c>
      <c r="E34" s="13" t="s">
        <v>3</v>
      </c>
      <c r="F34" s="12">
        <v>37592</v>
      </c>
      <c r="G34" s="11">
        <f t="shared" ref="G34:G59" ca="1" si="4">TRUNC(DAYS360(F34,TODAY())/360)</f>
        <v>22</v>
      </c>
      <c r="H34" s="11" t="s">
        <v>2</v>
      </c>
      <c r="I34" s="10" t="s">
        <v>160</v>
      </c>
      <c r="J34" s="9">
        <v>7</v>
      </c>
      <c r="K34" s="9" t="s">
        <v>61</v>
      </c>
      <c r="L34" s="7">
        <v>681.19</v>
      </c>
      <c r="M34" s="18">
        <f t="shared" ref="M34:M59" si="5">L34*0.1</f>
        <v>68.119000000000014</v>
      </c>
      <c r="N34" s="6">
        <f t="shared" ref="N34:N59" si="6">L34*0.03</f>
        <v>20.435700000000001</v>
      </c>
      <c r="O34" s="5">
        <v>450.8</v>
      </c>
      <c r="P34" s="4">
        <f t="shared" ref="P34:P59" si="7">SUM(L34:O34)</f>
        <v>1220.5447000000001</v>
      </c>
    </row>
    <row r="35" spans="1:16" x14ac:dyDescent="0.25">
      <c r="A35" s="14">
        <v>18989550</v>
      </c>
      <c r="B35" s="14" t="s">
        <v>31</v>
      </c>
      <c r="C35" s="14" t="s">
        <v>108</v>
      </c>
      <c r="D35" s="14" t="s">
        <v>86</v>
      </c>
      <c r="E35" s="13" t="s">
        <v>3</v>
      </c>
      <c r="F35" s="12">
        <v>40827</v>
      </c>
      <c r="G35" s="11">
        <f t="shared" ca="1" si="4"/>
        <v>13</v>
      </c>
      <c r="H35" s="11" t="s">
        <v>7</v>
      </c>
      <c r="I35" s="10" t="s">
        <v>124</v>
      </c>
      <c r="J35" s="9">
        <v>4</v>
      </c>
      <c r="K35" s="9" t="s">
        <v>110</v>
      </c>
      <c r="L35" s="7">
        <v>598.13</v>
      </c>
      <c r="M35" s="18">
        <f t="shared" si="5"/>
        <v>59.813000000000002</v>
      </c>
      <c r="N35" s="6">
        <f t="shared" si="6"/>
        <v>17.943899999999999</v>
      </c>
      <c r="O35" s="5">
        <v>10</v>
      </c>
      <c r="P35" s="4">
        <f t="shared" si="7"/>
        <v>685.88689999999997</v>
      </c>
    </row>
    <row r="36" spans="1:16" x14ac:dyDescent="0.25">
      <c r="A36" s="14">
        <v>19000111</v>
      </c>
      <c r="B36" s="14" t="s">
        <v>31</v>
      </c>
      <c r="C36" s="14" t="s">
        <v>113</v>
      </c>
      <c r="D36" s="14" t="s">
        <v>112</v>
      </c>
      <c r="E36" s="13" t="s">
        <v>13</v>
      </c>
      <c r="F36" s="12">
        <v>40533</v>
      </c>
      <c r="G36" s="11">
        <f t="shared" ca="1" si="4"/>
        <v>14</v>
      </c>
      <c r="H36" s="11" t="s">
        <v>2</v>
      </c>
      <c r="I36" s="10" t="s">
        <v>111</v>
      </c>
      <c r="J36" s="9">
        <v>6</v>
      </c>
      <c r="K36" s="8" t="s">
        <v>110</v>
      </c>
      <c r="L36" s="7">
        <v>640.48</v>
      </c>
      <c r="M36" s="18">
        <f t="shared" si="5"/>
        <v>64.048000000000002</v>
      </c>
      <c r="N36" s="6">
        <f t="shared" si="6"/>
        <v>19.214400000000001</v>
      </c>
      <c r="O36" s="5">
        <v>450.8</v>
      </c>
      <c r="P36" s="4">
        <f t="shared" si="7"/>
        <v>1174.5424</v>
      </c>
    </row>
    <row r="37" spans="1:16" x14ac:dyDescent="0.25">
      <c r="A37" s="14">
        <v>19097407</v>
      </c>
      <c r="B37" s="14" t="s">
        <v>31</v>
      </c>
      <c r="C37" s="14" t="s">
        <v>38</v>
      </c>
      <c r="D37" s="14" t="s">
        <v>37</v>
      </c>
      <c r="E37" s="13" t="s">
        <v>3</v>
      </c>
      <c r="F37" s="12">
        <v>40473</v>
      </c>
      <c r="G37" s="11">
        <f t="shared" ca="1" si="4"/>
        <v>14</v>
      </c>
      <c r="H37" s="11" t="s">
        <v>2</v>
      </c>
      <c r="I37" s="10" t="s">
        <v>33</v>
      </c>
      <c r="J37" s="9">
        <v>1</v>
      </c>
      <c r="K37" s="8" t="s">
        <v>32</v>
      </c>
      <c r="L37" s="7">
        <v>563.82000000000005</v>
      </c>
      <c r="M37" s="18">
        <f t="shared" si="5"/>
        <v>56.382000000000005</v>
      </c>
      <c r="N37" s="6">
        <f t="shared" si="6"/>
        <v>16.9146</v>
      </c>
      <c r="O37" s="5">
        <v>450.8</v>
      </c>
      <c r="P37" s="4">
        <f t="shared" si="7"/>
        <v>1087.9166</v>
      </c>
    </row>
    <row r="38" spans="1:16" x14ac:dyDescent="0.25">
      <c r="A38" s="14">
        <v>19012844</v>
      </c>
      <c r="B38" s="14" t="s">
        <v>31</v>
      </c>
      <c r="C38" s="14" t="s">
        <v>30</v>
      </c>
      <c r="D38" s="14" t="s">
        <v>29</v>
      </c>
      <c r="E38" s="13" t="s">
        <v>3</v>
      </c>
      <c r="F38" s="12">
        <v>39912</v>
      </c>
      <c r="G38" s="11">
        <f t="shared" ca="1" si="4"/>
        <v>15</v>
      </c>
      <c r="H38" s="11" t="s">
        <v>7</v>
      </c>
      <c r="I38" s="10" t="s">
        <v>11</v>
      </c>
      <c r="J38" s="9">
        <v>16</v>
      </c>
      <c r="K38" s="8" t="s">
        <v>10</v>
      </c>
      <c r="L38" s="7">
        <v>949.4</v>
      </c>
      <c r="M38" s="18">
        <f t="shared" si="5"/>
        <v>94.94</v>
      </c>
      <c r="N38" s="6">
        <f t="shared" si="6"/>
        <v>28.481999999999999</v>
      </c>
      <c r="O38" s="5">
        <v>450.8</v>
      </c>
      <c r="P38" s="4">
        <f t="shared" si="7"/>
        <v>1523.6219999999998</v>
      </c>
    </row>
    <row r="39" spans="1:16" x14ac:dyDescent="0.25">
      <c r="A39" s="14">
        <v>19970423</v>
      </c>
      <c r="B39" s="14" t="s">
        <v>84</v>
      </c>
      <c r="C39" s="14" t="s">
        <v>83</v>
      </c>
      <c r="D39" s="14" t="s">
        <v>82</v>
      </c>
      <c r="E39" s="13" t="s">
        <v>3</v>
      </c>
      <c r="F39" s="12">
        <v>40439</v>
      </c>
      <c r="G39" s="11">
        <f t="shared" ca="1" si="4"/>
        <v>14</v>
      </c>
      <c r="H39" s="11" t="s">
        <v>2</v>
      </c>
      <c r="I39" s="10" t="s">
        <v>80</v>
      </c>
      <c r="J39" s="9">
        <v>15</v>
      </c>
      <c r="K39" s="8" t="s">
        <v>79</v>
      </c>
      <c r="L39" s="7">
        <v>891.26</v>
      </c>
      <c r="M39" s="18">
        <f t="shared" si="5"/>
        <v>89.126000000000005</v>
      </c>
      <c r="N39" s="6">
        <f t="shared" si="6"/>
        <v>26.7378</v>
      </c>
      <c r="O39" s="5">
        <v>450.8</v>
      </c>
      <c r="P39" s="4">
        <f t="shared" si="7"/>
        <v>1457.9238</v>
      </c>
    </row>
    <row r="40" spans="1:16" x14ac:dyDescent="0.25">
      <c r="A40" s="14">
        <v>13145230</v>
      </c>
      <c r="B40" s="14" t="s">
        <v>167</v>
      </c>
      <c r="C40" s="14" t="s">
        <v>166</v>
      </c>
      <c r="D40" s="14" t="s">
        <v>165</v>
      </c>
      <c r="E40" s="13" t="s">
        <v>13</v>
      </c>
      <c r="F40" s="12">
        <v>41313</v>
      </c>
      <c r="G40" s="11">
        <f t="shared" ca="1" si="4"/>
        <v>12</v>
      </c>
      <c r="H40" s="11" t="s">
        <v>12</v>
      </c>
      <c r="I40" s="10" t="s">
        <v>160</v>
      </c>
      <c r="J40" s="9">
        <v>7</v>
      </c>
      <c r="K40" s="9" t="s">
        <v>61</v>
      </c>
      <c r="L40" s="7">
        <v>681.19</v>
      </c>
      <c r="M40" s="18">
        <f t="shared" si="5"/>
        <v>68.119000000000014</v>
      </c>
      <c r="N40" s="6">
        <f t="shared" si="6"/>
        <v>20.435700000000001</v>
      </c>
      <c r="O40" s="5">
        <v>450.8</v>
      </c>
      <c r="P40" s="4">
        <f t="shared" si="7"/>
        <v>1220.5447000000001</v>
      </c>
    </row>
    <row r="41" spans="1:16" x14ac:dyDescent="0.25">
      <c r="A41" s="14">
        <v>19842456</v>
      </c>
      <c r="B41" s="14" t="s">
        <v>22</v>
      </c>
      <c r="C41" s="14" t="s">
        <v>21</v>
      </c>
      <c r="D41" s="14" t="s">
        <v>20</v>
      </c>
      <c r="E41" s="13" t="s">
        <v>13</v>
      </c>
      <c r="F41" s="12">
        <v>39796</v>
      </c>
      <c r="G41" s="11">
        <f t="shared" ca="1" si="4"/>
        <v>16</v>
      </c>
      <c r="H41" s="11" t="s">
        <v>7</v>
      </c>
      <c r="I41" s="10" t="s">
        <v>11</v>
      </c>
      <c r="J41" s="9">
        <v>16</v>
      </c>
      <c r="K41" s="9" t="s">
        <v>10</v>
      </c>
      <c r="L41" s="7">
        <v>949.4</v>
      </c>
      <c r="M41" s="18">
        <f t="shared" si="5"/>
        <v>94.94</v>
      </c>
      <c r="N41" s="6">
        <f t="shared" si="6"/>
        <v>28.481999999999999</v>
      </c>
      <c r="O41" s="5">
        <v>450.8</v>
      </c>
      <c r="P41" s="4">
        <f t="shared" si="7"/>
        <v>1523.6219999999998</v>
      </c>
    </row>
    <row r="42" spans="1:16" x14ac:dyDescent="0.25">
      <c r="A42" s="14">
        <v>18968771</v>
      </c>
      <c r="B42" s="14" t="s">
        <v>69</v>
      </c>
      <c r="C42" s="14" t="s">
        <v>69</v>
      </c>
      <c r="D42" s="14" t="s">
        <v>68</v>
      </c>
      <c r="E42" s="13" t="s">
        <v>3</v>
      </c>
      <c r="F42" s="12">
        <v>41218</v>
      </c>
      <c r="G42" s="11">
        <f t="shared" ca="1" si="4"/>
        <v>12</v>
      </c>
      <c r="H42" s="11" t="s">
        <v>7</v>
      </c>
      <c r="I42" s="10" t="s">
        <v>62</v>
      </c>
      <c r="J42" s="9">
        <v>9</v>
      </c>
      <c r="K42" s="8" t="s">
        <v>61</v>
      </c>
      <c r="L42" s="7">
        <v>717.74</v>
      </c>
      <c r="M42" s="18">
        <f t="shared" si="5"/>
        <v>71.774000000000001</v>
      </c>
      <c r="N42" s="6">
        <f t="shared" si="6"/>
        <v>21.5322</v>
      </c>
      <c r="O42" s="5">
        <v>450.8</v>
      </c>
      <c r="P42" s="4">
        <f t="shared" si="7"/>
        <v>1261.8462</v>
      </c>
    </row>
    <row r="43" spans="1:16" x14ac:dyDescent="0.25">
      <c r="A43" s="14">
        <v>16791859</v>
      </c>
      <c r="B43" s="14" t="s">
        <v>60</v>
      </c>
      <c r="C43" s="14" t="s">
        <v>59</v>
      </c>
      <c r="D43" s="14" t="s">
        <v>58</v>
      </c>
      <c r="E43" s="13" t="s">
        <v>3</v>
      </c>
      <c r="F43" s="12">
        <v>36686</v>
      </c>
      <c r="G43" s="11">
        <f t="shared" ca="1" si="4"/>
        <v>24</v>
      </c>
      <c r="H43" s="11" t="s">
        <v>7</v>
      </c>
      <c r="I43" s="10" t="s">
        <v>45</v>
      </c>
      <c r="J43" s="9">
        <v>2</v>
      </c>
      <c r="K43" s="8" t="s">
        <v>32</v>
      </c>
      <c r="L43" s="7">
        <v>581.5</v>
      </c>
      <c r="M43" s="18">
        <f t="shared" si="5"/>
        <v>58.150000000000006</v>
      </c>
      <c r="N43" s="6">
        <f t="shared" si="6"/>
        <v>17.445</v>
      </c>
      <c r="O43" s="5">
        <v>225.4</v>
      </c>
      <c r="P43" s="4">
        <f t="shared" si="7"/>
        <v>882.495</v>
      </c>
    </row>
    <row r="44" spans="1:16" x14ac:dyDescent="0.25">
      <c r="A44" s="14">
        <v>19990011</v>
      </c>
      <c r="B44" s="14" t="s">
        <v>38</v>
      </c>
      <c r="C44" s="14" t="s">
        <v>81</v>
      </c>
      <c r="D44" s="14" t="s">
        <v>23</v>
      </c>
      <c r="E44" s="13" t="s">
        <v>13</v>
      </c>
      <c r="F44" s="12">
        <v>40104</v>
      </c>
      <c r="G44" s="11">
        <f t="shared" ca="1" si="4"/>
        <v>15</v>
      </c>
      <c r="H44" s="11" t="s">
        <v>12</v>
      </c>
      <c r="I44" s="10" t="s">
        <v>80</v>
      </c>
      <c r="J44" s="9">
        <v>15</v>
      </c>
      <c r="K44" s="8" t="s">
        <v>79</v>
      </c>
      <c r="L44" s="7">
        <v>891.26</v>
      </c>
      <c r="M44" s="18">
        <f t="shared" si="5"/>
        <v>89.126000000000005</v>
      </c>
      <c r="N44" s="6">
        <f t="shared" si="6"/>
        <v>26.7378</v>
      </c>
      <c r="O44" s="5">
        <v>10</v>
      </c>
      <c r="P44" s="4">
        <f t="shared" si="7"/>
        <v>1017.1238</v>
      </c>
    </row>
    <row r="45" spans="1:16" x14ac:dyDescent="0.25">
      <c r="A45" s="14">
        <v>19900784</v>
      </c>
      <c r="B45" s="14" t="s">
        <v>77</v>
      </c>
      <c r="C45" s="14" t="s">
        <v>91</v>
      </c>
      <c r="D45" s="14" t="s">
        <v>90</v>
      </c>
      <c r="E45" s="13" t="s">
        <v>13</v>
      </c>
      <c r="F45" s="12">
        <v>36703</v>
      </c>
      <c r="G45" s="11">
        <f t="shared" ca="1" si="4"/>
        <v>24</v>
      </c>
      <c r="H45" s="11" t="s">
        <v>2</v>
      </c>
      <c r="I45" s="10" t="s">
        <v>89</v>
      </c>
      <c r="J45" s="9">
        <v>12</v>
      </c>
      <c r="K45" s="8" t="s">
        <v>79</v>
      </c>
      <c r="L45" s="7">
        <v>829.43</v>
      </c>
      <c r="M45" s="18">
        <f t="shared" si="5"/>
        <v>82.942999999999998</v>
      </c>
      <c r="N45" s="6">
        <f t="shared" si="6"/>
        <v>24.882899999999999</v>
      </c>
      <c r="O45" s="5">
        <v>225.4</v>
      </c>
      <c r="P45" s="4">
        <f t="shared" si="7"/>
        <v>1162.6559</v>
      </c>
    </row>
    <row r="46" spans="1:16" x14ac:dyDescent="0.25">
      <c r="A46" s="14">
        <v>18920201</v>
      </c>
      <c r="B46" s="14" t="s">
        <v>123</v>
      </c>
      <c r="C46" s="14" t="s">
        <v>122</v>
      </c>
      <c r="D46" s="14" t="s">
        <v>121</v>
      </c>
      <c r="E46" s="13" t="s">
        <v>13</v>
      </c>
      <c r="F46" s="12">
        <v>40836</v>
      </c>
      <c r="G46" s="11">
        <f t="shared" ca="1" si="4"/>
        <v>13</v>
      </c>
      <c r="H46" s="11" t="s">
        <v>7</v>
      </c>
      <c r="I46" s="10" t="s">
        <v>118</v>
      </c>
      <c r="J46" s="9">
        <v>11</v>
      </c>
      <c r="K46" s="9" t="s">
        <v>79</v>
      </c>
      <c r="L46" s="7">
        <v>806.55</v>
      </c>
      <c r="M46" s="18">
        <f t="shared" si="5"/>
        <v>80.655000000000001</v>
      </c>
      <c r="N46" s="6">
        <f t="shared" si="6"/>
        <v>24.196499999999997</v>
      </c>
      <c r="O46" s="5">
        <v>450.8</v>
      </c>
      <c r="P46" s="4">
        <f t="shared" si="7"/>
        <v>1362.2014999999999</v>
      </c>
    </row>
    <row r="47" spans="1:16" x14ac:dyDescent="0.25">
      <c r="A47" s="14">
        <v>18988863</v>
      </c>
      <c r="B47" s="14" t="s">
        <v>145</v>
      </c>
      <c r="C47" s="14" t="s">
        <v>144</v>
      </c>
      <c r="D47" s="14" t="s">
        <v>143</v>
      </c>
      <c r="E47" s="13" t="s">
        <v>13</v>
      </c>
      <c r="F47" s="12">
        <v>40842</v>
      </c>
      <c r="G47" s="11">
        <f t="shared" ca="1" si="4"/>
        <v>13</v>
      </c>
      <c r="H47" s="11" t="s">
        <v>7</v>
      </c>
      <c r="I47" s="10" t="s">
        <v>124</v>
      </c>
      <c r="J47" s="9">
        <v>4</v>
      </c>
      <c r="K47" s="9" t="s">
        <v>110</v>
      </c>
      <c r="L47" s="7">
        <v>598.13</v>
      </c>
      <c r="M47" s="18">
        <f t="shared" si="5"/>
        <v>59.813000000000002</v>
      </c>
      <c r="N47" s="6">
        <f t="shared" si="6"/>
        <v>17.943899999999999</v>
      </c>
      <c r="O47" s="5">
        <v>10</v>
      </c>
      <c r="P47" s="4">
        <f t="shared" si="7"/>
        <v>685.88689999999997</v>
      </c>
    </row>
    <row r="48" spans="1:16" x14ac:dyDescent="0.25">
      <c r="A48" s="14">
        <v>19896640</v>
      </c>
      <c r="B48" s="14" t="s">
        <v>96</v>
      </c>
      <c r="C48" s="14" t="s">
        <v>95</v>
      </c>
      <c r="D48" s="14" t="s">
        <v>94</v>
      </c>
      <c r="E48" s="13" t="s">
        <v>3</v>
      </c>
      <c r="F48" s="12">
        <v>36827</v>
      </c>
      <c r="G48" s="11">
        <f t="shared" ca="1" si="4"/>
        <v>24</v>
      </c>
      <c r="H48" s="11" t="s">
        <v>2</v>
      </c>
      <c r="I48" s="10" t="s">
        <v>89</v>
      </c>
      <c r="J48" s="9">
        <v>12</v>
      </c>
      <c r="K48" s="8" t="s">
        <v>79</v>
      </c>
      <c r="L48" s="7">
        <v>829.43</v>
      </c>
      <c r="M48" s="18">
        <f t="shared" si="5"/>
        <v>82.942999999999998</v>
      </c>
      <c r="N48" s="6">
        <f t="shared" si="6"/>
        <v>24.882899999999999</v>
      </c>
      <c r="O48" s="5">
        <v>10</v>
      </c>
      <c r="P48" s="4">
        <f t="shared" si="7"/>
        <v>947.25589999999988</v>
      </c>
    </row>
    <row r="49" spans="1:16" x14ac:dyDescent="0.25">
      <c r="A49" s="14">
        <v>18953436</v>
      </c>
      <c r="B49" s="14" t="s">
        <v>75</v>
      </c>
      <c r="C49" s="14" t="s">
        <v>74</v>
      </c>
      <c r="D49" s="14" t="s">
        <v>73</v>
      </c>
      <c r="E49" s="13" t="s">
        <v>13</v>
      </c>
      <c r="F49" s="12">
        <v>40426</v>
      </c>
      <c r="G49" s="11">
        <f t="shared" ca="1" si="4"/>
        <v>14</v>
      </c>
      <c r="H49" s="11" t="s">
        <v>12</v>
      </c>
      <c r="I49" s="10" t="s">
        <v>62</v>
      </c>
      <c r="J49" s="9">
        <v>9</v>
      </c>
      <c r="K49" s="8" t="s">
        <v>61</v>
      </c>
      <c r="L49" s="7">
        <v>717.74</v>
      </c>
      <c r="M49" s="18">
        <f t="shared" si="5"/>
        <v>71.774000000000001</v>
      </c>
      <c r="N49" s="6">
        <f t="shared" si="6"/>
        <v>21.5322</v>
      </c>
      <c r="O49" s="5">
        <v>225.4</v>
      </c>
      <c r="P49" s="4">
        <f t="shared" si="7"/>
        <v>1036.4462000000001</v>
      </c>
    </row>
    <row r="50" spans="1:16" x14ac:dyDescent="0.25">
      <c r="A50" s="14">
        <v>19815324</v>
      </c>
      <c r="B50" s="14" t="s">
        <v>65</v>
      </c>
      <c r="C50" s="14" t="s">
        <v>64</v>
      </c>
      <c r="D50" s="14" t="s">
        <v>63</v>
      </c>
      <c r="E50" s="13" t="s">
        <v>13</v>
      </c>
      <c r="F50" s="12">
        <v>38978</v>
      </c>
      <c r="G50" s="11">
        <f t="shared" ca="1" si="4"/>
        <v>18</v>
      </c>
      <c r="H50" s="11" t="s">
        <v>2</v>
      </c>
      <c r="I50" s="10" t="s">
        <v>62</v>
      </c>
      <c r="J50" s="9">
        <v>9</v>
      </c>
      <c r="K50" s="8" t="s">
        <v>61</v>
      </c>
      <c r="L50" s="7">
        <v>717.74</v>
      </c>
      <c r="M50" s="18">
        <f t="shared" si="5"/>
        <v>71.774000000000001</v>
      </c>
      <c r="N50" s="6">
        <f t="shared" si="6"/>
        <v>21.5322</v>
      </c>
      <c r="O50" s="5">
        <v>450.8</v>
      </c>
      <c r="P50" s="4">
        <f t="shared" si="7"/>
        <v>1261.8462</v>
      </c>
    </row>
    <row r="51" spans="1:16" x14ac:dyDescent="0.25">
      <c r="A51" s="14">
        <v>18981702</v>
      </c>
      <c r="B51" s="14" t="s">
        <v>112</v>
      </c>
      <c r="C51" s="14" t="s">
        <v>147</v>
      </c>
      <c r="D51" s="14" t="s">
        <v>146</v>
      </c>
      <c r="E51" s="13" t="s">
        <v>3</v>
      </c>
      <c r="F51" s="12">
        <v>38251</v>
      </c>
      <c r="G51" s="11">
        <f t="shared" ca="1" si="4"/>
        <v>20</v>
      </c>
      <c r="H51" s="11" t="s">
        <v>7</v>
      </c>
      <c r="I51" s="10" t="s">
        <v>124</v>
      </c>
      <c r="J51" s="9">
        <v>4</v>
      </c>
      <c r="K51" s="9" t="s">
        <v>110</v>
      </c>
      <c r="L51" s="7">
        <v>598.13</v>
      </c>
      <c r="M51" s="18">
        <f t="shared" si="5"/>
        <v>59.813000000000002</v>
      </c>
      <c r="N51" s="6">
        <f t="shared" si="6"/>
        <v>17.943899999999999</v>
      </c>
      <c r="O51" s="5">
        <v>10</v>
      </c>
      <c r="P51" s="4">
        <f t="shared" si="7"/>
        <v>685.88689999999997</v>
      </c>
    </row>
    <row r="52" spans="1:16" x14ac:dyDescent="0.25">
      <c r="A52" s="14">
        <v>19082333</v>
      </c>
      <c r="B52" s="14" t="s">
        <v>142</v>
      </c>
      <c r="C52" s="14" t="s">
        <v>36</v>
      </c>
      <c r="D52" s="14" t="s">
        <v>141</v>
      </c>
      <c r="E52" s="13" t="s">
        <v>3</v>
      </c>
      <c r="F52" s="12">
        <v>40895</v>
      </c>
      <c r="G52" s="11">
        <f t="shared" ca="1" si="4"/>
        <v>13</v>
      </c>
      <c r="H52" s="11" t="s">
        <v>2</v>
      </c>
      <c r="I52" s="10" t="s">
        <v>124</v>
      </c>
      <c r="J52" s="9">
        <v>4</v>
      </c>
      <c r="K52" s="9" t="s">
        <v>110</v>
      </c>
      <c r="L52" s="7">
        <v>598.13</v>
      </c>
      <c r="M52" s="18">
        <f t="shared" si="5"/>
        <v>59.813000000000002</v>
      </c>
      <c r="N52" s="6">
        <f t="shared" si="6"/>
        <v>17.943899999999999</v>
      </c>
      <c r="O52" s="5">
        <v>10</v>
      </c>
      <c r="P52" s="4">
        <f t="shared" si="7"/>
        <v>685.88689999999997</v>
      </c>
    </row>
    <row r="53" spans="1:16" x14ac:dyDescent="0.25">
      <c r="A53" s="14">
        <v>19846733</v>
      </c>
      <c r="B53" s="14" t="s">
        <v>134</v>
      </c>
      <c r="C53" s="14" t="s">
        <v>134</v>
      </c>
      <c r="D53" s="14" t="s">
        <v>125</v>
      </c>
      <c r="E53" s="13" t="s">
        <v>13</v>
      </c>
      <c r="F53" s="12">
        <v>40750</v>
      </c>
      <c r="G53" s="11">
        <f t="shared" ca="1" si="4"/>
        <v>13</v>
      </c>
      <c r="H53" s="11" t="s">
        <v>2</v>
      </c>
      <c r="I53" s="10" t="s">
        <v>124</v>
      </c>
      <c r="J53" s="9">
        <v>4</v>
      </c>
      <c r="K53" s="9" t="s">
        <v>110</v>
      </c>
      <c r="L53" s="7">
        <v>598.13</v>
      </c>
      <c r="M53" s="18">
        <f t="shared" si="5"/>
        <v>59.813000000000002</v>
      </c>
      <c r="N53" s="6">
        <f t="shared" si="6"/>
        <v>17.943899999999999</v>
      </c>
      <c r="O53" s="5">
        <v>10</v>
      </c>
      <c r="P53" s="4">
        <f t="shared" si="7"/>
        <v>685.88689999999997</v>
      </c>
    </row>
    <row r="54" spans="1:16" x14ac:dyDescent="0.25">
      <c r="A54" s="14">
        <v>19844606</v>
      </c>
      <c r="B54" s="14" t="s">
        <v>16</v>
      </c>
      <c r="C54" s="14" t="s">
        <v>15</v>
      </c>
      <c r="D54" s="14" t="s">
        <v>14</v>
      </c>
      <c r="E54" s="13" t="s">
        <v>13</v>
      </c>
      <c r="F54" s="12">
        <v>40833</v>
      </c>
      <c r="G54" s="11">
        <f t="shared" ca="1" si="4"/>
        <v>13</v>
      </c>
      <c r="H54" s="11" t="s">
        <v>12</v>
      </c>
      <c r="I54" s="10" t="s">
        <v>11</v>
      </c>
      <c r="J54" s="9">
        <v>16</v>
      </c>
      <c r="K54" s="9" t="s">
        <v>10</v>
      </c>
      <c r="L54" s="7">
        <v>949.4</v>
      </c>
      <c r="M54" s="18">
        <f t="shared" si="5"/>
        <v>94.94</v>
      </c>
      <c r="N54" s="6">
        <f t="shared" si="6"/>
        <v>28.481999999999999</v>
      </c>
      <c r="O54" s="5">
        <v>225.4</v>
      </c>
      <c r="P54" s="4">
        <f t="shared" si="7"/>
        <v>1298.222</v>
      </c>
    </row>
    <row r="55" spans="1:16" x14ac:dyDescent="0.25">
      <c r="A55" s="14">
        <v>19008434</v>
      </c>
      <c r="B55" s="14" t="s">
        <v>99</v>
      </c>
      <c r="C55" s="14" t="s">
        <v>98</v>
      </c>
      <c r="D55" s="14" t="s">
        <v>97</v>
      </c>
      <c r="E55" s="13" t="s">
        <v>13</v>
      </c>
      <c r="F55" s="12">
        <v>38215</v>
      </c>
      <c r="G55" s="11">
        <f t="shared" ca="1" si="4"/>
        <v>20</v>
      </c>
      <c r="H55" s="11" t="s">
        <v>2</v>
      </c>
      <c r="I55" s="10" t="s">
        <v>89</v>
      </c>
      <c r="J55" s="9">
        <v>12</v>
      </c>
      <c r="K55" s="8" t="s">
        <v>79</v>
      </c>
      <c r="L55" s="7">
        <v>829.43</v>
      </c>
      <c r="M55" s="18">
        <f t="shared" si="5"/>
        <v>82.942999999999998</v>
      </c>
      <c r="N55" s="6">
        <f t="shared" si="6"/>
        <v>24.882899999999999</v>
      </c>
      <c r="O55" s="5">
        <v>225.4</v>
      </c>
      <c r="P55" s="4">
        <f t="shared" si="7"/>
        <v>1162.6559</v>
      </c>
    </row>
    <row r="56" spans="1:16" x14ac:dyDescent="0.25">
      <c r="A56" s="14">
        <v>18974843</v>
      </c>
      <c r="B56" s="14" t="s">
        <v>152</v>
      </c>
      <c r="C56" s="14" t="s">
        <v>151</v>
      </c>
      <c r="D56" s="14" t="s">
        <v>150</v>
      </c>
      <c r="E56" s="13" t="s">
        <v>3</v>
      </c>
      <c r="F56" s="12">
        <v>40113</v>
      </c>
      <c r="G56" s="11">
        <f t="shared" ca="1" si="4"/>
        <v>15</v>
      </c>
      <c r="H56" s="11" t="s">
        <v>12</v>
      </c>
      <c r="I56" s="10" t="s">
        <v>124</v>
      </c>
      <c r="J56" s="9">
        <v>4</v>
      </c>
      <c r="K56" s="9" t="s">
        <v>110</v>
      </c>
      <c r="L56" s="7">
        <v>598.13</v>
      </c>
      <c r="M56" s="18">
        <f t="shared" si="5"/>
        <v>59.813000000000002</v>
      </c>
      <c r="N56" s="6">
        <f t="shared" si="6"/>
        <v>17.943899999999999</v>
      </c>
      <c r="O56" s="5">
        <v>450.8</v>
      </c>
      <c r="P56" s="4">
        <f t="shared" si="7"/>
        <v>1126.6868999999999</v>
      </c>
    </row>
    <row r="57" spans="1:16" x14ac:dyDescent="0.25">
      <c r="A57" s="14">
        <v>18983354</v>
      </c>
      <c r="B57" s="14" t="s">
        <v>59</v>
      </c>
      <c r="C57" s="14" t="s">
        <v>101</v>
      </c>
      <c r="D57" s="14" t="s">
        <v>100</v>
      </c>
      <c r="E57" s="13" t="s">
        <v>3</v>
      </c>
      <c r="F57" s="12">
        <v>38235</v>
      </c>
      <c r="G57" s="11">
        <f t="shared" ca="1" si="4"/>
        <v>20</v>
      </c>
      <c r="H57" s="11" t="s">
        <v>7</v>
      </c>
      <c r="I57" s="10" t="s">
        <v>89</v>
      </c>
      <c r="J57" s="9">
        <v>12</v>
      </c>
      <c r="K57" s="8" t="s">
        <v>79</v>
      </c>
      <c r="L57" s="7">
        <v>829.43</v>
      </c>
      <c r="M57" s="18">
        <f t="shared" si="5"/>
        <v>82.942999999999998</v>
      </c>
      <c r="N57" s="6">
        <f t="shared" si="6"/>
        <v>24.882899999999999</v>
      </c>
      <c r="O57" s="5">
        <v>450.8</v>
      </c>
      <c r="P57" s="4">
        <f t="shared" si="7"/>
        <v>1388.0558999999998</v>
      </c>
    </row>
    <row r="58" spans="1:16" x14ac:dyDescent="0.25">
      <c r="A58" s="14">
        <v>18974688</v>
      </c>
      <c r="B58" s="14" t="s">
        <v>67</v>
      </c>
      <c r="C58" s="14" t="s">
        <v>66</v>
      </c>
      <c r="D58" s="14" t="s">
        <v>58</v>
      </c>
      <c r="E58" s="13" t="s">
        <v>3</v>
      </c>
      <c r="F58" s="12">
        <v>39626</v>
      </c>
      <c r="G58" s="11">
        <f t="shared" ca="1" si="4"/>
        <v>16</v>
      </c>
      <c r="H58" s="11" t="s">
        <v>12</v>
      </c>
      <c r="I58" s="10" t="s">
        <v>62</v>
      </c>
      <c r="J58" s="9">
        <v>9</v>
      </c>
      <c r="K58" s="8" t="s">
        <v>61</v>
      </c>
      <c r="L58" s="7">
        <v>717.74</v>
      </c>
      <c r="M58" s="18">
        <f t="shared" si="5"/>
        <v>71.774000000000001</v>
      </c>
      <c r="N58" s="6">
        <f t="shared" si="6"/>
        <v>21.5322</v>
      </c>
      <c r="O58" s="5">
        <v>225.4</v>
      </c>
      <c r="P58" s="4">
        <f t="shared" si="7"/>
        <v>1036.4462000000001</v>
      </c>
    </row>
    <row r="59" spans="1:16" x14ac:dyDescent="0.25">
      <c r="A59" s="14">
        <v>19410867</v>
      </c>
      <c r="B59" s="14" t="s">
        <v>140</v>
      </c>
      <c r="C59" s="14" t="s">
        <v>139</v>
      </c>
      <c r="D59" s="14" t="s">
        <v>138</v>
      </c>
      <c r="E59" s="13" t="s">
        <v>13</v>
      </c>
      <c r="F59" s="12">
        <v>41085</v>
      </c>
      <c r="G59" s="11">
        <f t="shared" ca="1" si="4"/>
        <v>12</v>
      </c>
      <c r="H59" s="11" t="s">
        <v>2</v>
      </c>
      <c r="I59" s="10" t="s">
        <v>124</v>
      </c>
      <c r="J59" s="9">
        <v>4</v>
      </c>
      <c r="K59" s="9" t="s">
        <v>110</v>
      </c>
      <c r="L59" s="7">
        <v>598.13</v>
      </c>
      <c r="M59" s="18">
        <f t="shared" si="5"/>
        <v>59.813000000000002</v>
      </c>
      <c r="N59" s="6">
        <f t="shared" si="6"/>
        <v>17.943899999999999</v>
      </c>
      <c r="O59" s="5">
        <v>450.8</v>
      </c>
      <c r="P59" s="4">
        <f t="shared" si="7"/>
        <v>1126.6868999999999</v>
      </c>
    </row>
    <row r="60" spans="1:16" x14ac:dyDescent="0.25">
      <c r="L60" s="19">
        <f>SUM(L2:L59)</f>
        <v>42052.299999999981</v>
      </c>
      <c r="M60" s="19">
        <f>SUM(M2:M59)</f>
        <v>4205.2300000000041</v>
      </c>
      <c r="N60" s="19">
        <f>SUM(N2:N59)</f>
        <v>1261.569</v>
      </c>
      <c r="O60" s="19">
        <f>SUM(O2:O59)</f>
        <v>17721.19999999999</v>
      </c>
      <c r="P60" s="19">
        <f>SUM(P2:P59)</f>
        <v>65240.298999999985</v>
      </c>
    </row>
  </sheetData>
  <sortState xmlns:xlrd2="http://schemas.microsoft.com/office/spreadsheetml/2017/richdata2" ref="A2:P60">
    <sortCondition ref="B2:B60"/>
  </sortState>
  <conditionalFormatting sqref="A1:H1048576 J1:XFD1048576">
    <cfRule type="cellIs" dxfId="3" priority="1" operator="equal">
      <formula>"Contable"</formula>
    </cfRule>
    <cfRule type="containsText" dxfId="2" priority="2" operator="containsText" text="Auxiliar Administrativo">
      <formula>NOT(ISERROR(SEARCH("Auxiliar Administrativo",A1)))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2</vt:i4>
      </vt:variant>
    </vt:vector>
  </HeadingPairs>
  <TitlesOfParts>
    <vt:vector size="2" baseType="lpstr">
      <vt:lpstr>LISTADO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García Barrio</dc:creator>
  <cp:lastModifiedBy>Ana García Barrio</cp:lastModifiedBy>
  <dcterms:created xsi:type="dcterms:W3CDTF">2024-02-07T20:39:19Z</dcterms:created>
  <dcterms:modified xsi:type="dcterms:W3CDTF">2025-02-10T12:15:46Z</dcterms:modified>
</cp:coreProperties>
</file>