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s_Xestión_PIT\04 -- Orzamentos e follas de cálculo\1_Orzamentos\"/>
    </mc:Choice>
  </mc:AlternateContent>
  <bookViews>
    <workbookView xWindow="240" yWindow="135" windowWidth="24240" windowHeight="11385"/>
  </bookViews>
  <sheets>
    <sheet name="Orzamento" sheetId="5" r:id="rId1"/>
    <sheet name="Referencias" sheetId="1" r:id="rId2"/>
  </sheets>
  <externalReferences>
    <externalReference r:id="rId3"/>
  </externalReferences>
  <definedNames>
    <definedName name="Codigo" localSheetId="1">OFFSET([1]!Ref.,1,0,COUNTA(Referencias!$A$1:$A$49999)-COUNTA(Referencias!$A$1:[1]!Ref.),1)</definedName>
    <definedName name="Código">OFFSET([1]!Ref.,1,0,COUNTA(Referencias!$A$1:$A$49999)-COUNTA(Referencias!$A$1:[1]!Ref.),1)</definedName>
    <definedName name="Desconto">Referencias!$G$2:$G$7</definedName>
    <definedName name="IVA">Referencias!$E$2:$E$4</definedName>
    <definedName name="lista">OFFSET([0]!Ref.,1,0,COUNTA(Referencias!$A$1:$A$65535)-COUNTA(Referencias!$A$1:[0]!Ref.),1)</definedName>
    <definedName name="Precio">Referencias!$A:$C</definedName>
    <definedName name="Ref.">Referencias!$A$1</definedName>
  </definedNames>
  <calcPr calcId="152511"/>
</workbook>
</file>

<file path=xl/calcChain.xml><?xml version="1.0" encoding="utf-8"?>
<calcChain xmlns="http://schemas.openxmlformats.org/spreadsheetml/2006/main">
  <c r="B13" i="5" l="1"/>
  <c r="E32" i="5" l="1"/>
  <c r="F32" i="5" s="1"/>
  <c r="C32" i="5"/>
  <c r="C33" i="5"/>
  <c r="E33" i="5"/>
  <c r="F33" i="5" s="1"/>
  <c r="E31" i="5"/>
  <c r="F31" i="5" s="1"/>
  <c r="C31" i="5"/>
  <c r="E17" i="5" l="1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15" i="5" l="1"/>
  <c r="F15" i="5" s="1"/>
  <c r="E16" i="5"/>
  <c r="F16" i="5" s="1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F34" i="5" l="1"/>
  <c r="F35" i="5" s="1"/>
  <c r="F36" i="5" l="1"/>
  <c r="F37" i="5" s="1"/>
</calcChain>
</file>

<file path=xl/sharedStrings.xml><?xml version="1.0" encoding="utf-8"?>
<sst xmlns="http://schemas.openxmlformats.org/spreadsheetml/2006/main" count="96" uniqueCount="74">
  <si>
    <t>Dirección:</t>
  </si>
  <si>
    <t>Total</t>
  </si>
  <si>
    <t>Realizado por:</t>
  </si>
  <si>
    <t>CIF/NIF</t>
  </si>
  <si>
    <t>Neto</t>
  </si>
  <si>
    <t>Correo electrónico</t>
  </si>
  <si>
    <t>Forma de pago:</t>
  </si>
  <si>
    <t xml:space="preserve">Validez </t>
  </si>
  <si>
    <t xml:space="preserve">Ref. / Código/ </t>
  </si>
  <si>
    <t>MO</t>
  </si>
  <si>
    <t>Cód/ Ref</t>
  </si>
  <si>
    <t>15 días</t>
  </si>
  <si>
    <t>Soporte técnico</t>
  </si>
  <si>
    <t>Fax</t>
  </si>
  <si>
    <t>Teléfono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</si>
  <si>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</si>
  <si>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</si>
  <si>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</si>
  <si>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</si>
  <si>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</si>
  <si>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</si>
  <si>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</si>
  <si>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</si>
  <si>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</si>
  <si>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</si>
  <si>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</si>
  <si>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</si>
  <si>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</si>
  <si>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</si>
  <si>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</si>
  <si>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</si>
  <si>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</si>
  <si>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</si>
  <si>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Aceptación cliente</t>
  </si>
  <si>
    <t>Datos cliente</t>
  </si>
  <si>
    <t>2 meses</t>
  </si>
  <si>
    <t>Diferencial LEGRAND 4020 57 1P+N 40 Amps. 30 mA</t>
  </si>
  <si>
    <t>Base enchufe Schuko Simon 27472-65</t>
  </si>
  <si>
    <t>Marco 1 elemento Simon 27 | 27601</t>
  </si>
  <si>
    <t>Marco 2 elementos Simon 27 | 27620</t>
  </si>
  <si>
    <t>Marco 3 elementos Simon 27 | 27630</t>
  </si>
  <si>
    <t>Interruptor ancho Simon 27101-65</t>
  </si>
  <si>
    <t>NOME OU RAZÓN SOCIAL DE  (EMPRESA  )</t>
  </si>
  <si>
    <t xml:space="preserve">Nome         </t>
  </si>
  <si>
    <t>Concepto/Descrición</t>
  </si>
  <si>
    <t>Cantidade</t>
  </si>
  <si>
    <t xml:space="preserve">Prezo u </t>
  </si>
  <si>
    <t>Desconto</t>
  </si>
  <si>
    <t>IVE</t>
  </si>
  <si>
    <t>Total presuposto</t>
  </si>
  <si>
    <t>Prazo de entrega</t>
  </si>
  <si>
    <t>Condicións legais</t>
  </si>
  <si>
    <t xml:space="preserve"> Lugar, a (día) do (mes) do  (ano)</t>
  </si>
  <si>
    <t>sinatura</t>
  </si>
  <si>
    <t>sinatura e selo</t>
  </si>
  <si>
    <t xml:space="preserve">Aceptación da empresa </t>
  </si>
  <si>
    <t>Descrición</t>
  </si>
  <si>
    <t>Prezo</t>
  </si>
  <si>
    <t>Tipo de IVE</t>
  </si>
  <si>
    <t>Man de obra (prezo hora)</t>
  </si>
  <si>
    <t>Garantías</t>
  </si>
  <si>
    <t>Caixa automáticos superficie Hager, 1 fila, 12M ,VS112PE con porta</t>
  </si>
  <si>
    <t>Automático Vivenda LEGRAND 4024 15 I+N 10 Amps. Curva C</t>
  </si>
  <si>
    <t>Automático Vivenda LEGRAND 4024 15 I+N 16 Amps. Curva C</t>
  </si>
  <si>
    <t>Automático Vivenda LEGRAND 4024 15 I+N 20 Amps. Curva C</t>
  </si>
  <si>
    <t>Automático Vivenda LEGRAND 4024 15 I+N 25 Amps. Curva C</t>
  </si>
  <si>
    <t>Mtr cable 1,5 mm. Libre de Halóxeno</t>
  </si>
  <si>
    <t>Mtr cable 2,5 mm. Libre de Halóxeno</t>
  </si>
  <si>
    <t>Mtr cable 4 mm. Libre de Halóxeno</t>
  </si>
  <si>
    <t>Mtr cable 6 mm. Libre de Halóxeno</t>
  </si>
  <si>
    <t>Tubo corrugado PVC 20mm rolo 100mtrs</t>
  </si>
  <si>
    <t>Base Enchufe Ii + Terra 25A - Forno+Vitro</t>
  </si>
  <si>
    <t>Caixa de Empotrar Universal </t>
  </si>
  <si>
    <t>ORZAMENTO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</si>
</sst>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164" formatCode="_-* #,##0.00\ [$€-C0A]_-;\-* #,##0.00\ [$€-C0A]_-;_-* &quot;-&quot;??\ [$€-C0A]_-;_-@_-"/>
    <numFmt numFmtId="165" formatCode="&quot; Data orzamento: &quot;dd/mm/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62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9"/>
      <color theme="0"/>
      <name val="Arial"/>
      <family val="2"/>
    </font>
    <font>
      <sz val="11"/>
      <color indexed="62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62"/>
      <name val="Arial"/>
      <family val="2"/>
    </font>
    <font>
      <sz val="10"/>
      <color theme="3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i/>
      <sz val="12"/>
      <name val="Arial"/>
      <family val="2"/>
    </font>
    <font>
      <sz val="10"/>
      <name val="Calibri"/>
      <family val="2"/>
      <scheme val="minor"/>
    </font>
    <font>
      <i/>
      <sz val="10"/>
      <name val="Arial"/>
      <family val="2"/>
    </font>
    <font>
      <i/>
      <sz val="10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24"/>
      </patternFill>
    </fill>
    <fill>
      <patternFill patternType="solid">
        <fgColor theme="0"/>
        <bgColor indexed="64"/>
      </patternFill>
    </fill>
    <fill>
      <patternFill patternType="lightGray">
        <bgColor theme="9"/>
      </patternFill>
    </fill>
    <fill>
      <patternFill patternType="gray0625">
        <fgColor theme="1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3" fillId="0" borderId="1" xfId="0" applyFont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6" fillId="0" borderId="10" xfId="0" applyFont="1" applyBorder="1" applyAlignment="1" applyProtection="1">
      <alignment horizontal="center"/>
      <protection locked="0"/>
    </xf>
    <xf numFmtId="0" fontId="7" fillId="0" borderId="0" xfId="0" applyFont="1"/>
    <xf numFmtId="2" fontId="3" fillId="0" borderId="1" xfId="0" applyNumberFormat="1" applyFont="1" applyBorder="1" applyAlignment="1" applyProtection="1">
      <alignment horizontal="right" wrapText="1"/>
      <protection locked="0"/>
    </xf>
    <xf numFmtId="0" fontId="12" fillId="3" borderId="1" xfId="2" applyFont="1" applyFill="1" applyBorder="1" applyAlignment="1" applyProtection="1">
      <alignment horizontal="center"/>
      <protection locked="0"/>
    </xf>
    <xf numFmtId="42" fontId="12" fillId="3" borderId="1" xfId="1" applyFont="1" applyFill="1" applyBorder="1" applyAlignment="1" applyProtection="1">
      <alignment horizontal="right"/>
      <protection locked="0"/>
    </xf>
    <xf numFmtId="0" fontId="10" fillId="2" borderId="0" xfId="0" applyFont="1" applyFill="1"/>
    <xf numFmtId="9" fontId="0" fillId="0" borderId="0" xfId="0" applyNumberFormat="1" applyAlignment="1">
      <alignment horizontal="center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9" fontId="8" fillId="0" borderId="10" xfId="0" applyNumberFormat="1" applyFont="1" applyBorder="1" applyAlignment="1" applyProtection="1">
      <alignment horizontal="center"/>
    </xf>
    <xf numFmtId="0" fontId="0" fillId="5" borderId="13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13" fillId="0" borderId="10" xfId="0" applyFont="1" applyBorder="1" applyProtection="1">
      <protection locked="0"/>
    </xf>
    <xf numFmtId="0" fontId="0" fillId="0" borderId="1" xfId="0" applyBorder="1"/>
    <xf numFmtId="0" fontId="17" fillId="0" borderId="0" xfId="0" applyFont="1"/>
    <xf numFmtId="0" fontId="0" fillId="0" borderId="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6" xfId="0" applyBorder="1"/>
    <xf numFmtId="0" fontId="0" fillId="0" borderId="0" xfId="0" applyBorder="1"/>
    <xf numFmtId="0" fontId="0" fillId="0" borderId="11" xfId="0" applyBorder="1"/>
    <xf numFmtId="0" fontId="0" fillId="0" borderId="5" xfId="0" applyBorder="1"/>
    <xf numFmtId="0" fontId="20" fillId="0" borderId="0" xfId="0" applyFont="1" applyBorder="1" applyAlignment="1" applyProtection="1">
      <protection locked="0"/>
    </xf>
    <xf numFmtId="0" fontId="13" fillId="0" borderId="14" xfId="0" applyFont="1" applyBorder="1" applyProtection="1">
      <protection locked="0"/>
    </xf>
    <xf numFmtId="0" fontId="15" fillId="0" borderId="29" xfId="0" applyFont="1" applyBorder="1" applyProtection="1">
      <protection locked="0"/>
    </xf>
    <xf numFmtId="0" fontId="9" fillId="0" borderId="33" xfId="0" applyFont="1" applyBorder="1" applyAlignment="1"/>
    <xf numFmtId="0" fontId="14" fillId="0" borderId="3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/>
    <xf numFmtId="0" fontId="24" fillId="0" borderId="37" xfId="0" applyFont="1" applyBorder="1" applyProtection="1">
      <protection locked="0"/>
    </xf>
    <xf numFmtId="0" fontId="23" fillId="0" borderId="38" xfId="0" applyFont="1" applyBorder="1" applyAlignment="1" applyProtection="1">
      <protection locked="0"/>
    </xf>
    <xf numFmtId="0" fontId="18" fillId="0" borderId="37" xfId="0" applyFont="1" applyBorder="1" applyProtection="1">
      <protection locked="0"/>
    </xf>
    <xf numFmtId="49" fontId="5" fillId="0" borderId="7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26" fillId="6" borderId="14" xfId="0" applyFont="1" applyFill="1" applyBorder="1" applyAlignment="1" applyProtection="1">
      <alignment horizontal="center"/>
      <protection locked="0"/>
    </xf>
    <xf numFmtId="0" fontId="26" fillId="6" borderId="14" xfId="0" applyFont="1" applyFill="1" applyBorder="1" applyAlignment="1" applyProtection="1">
      <protection locked="0"/>
    </xf>
    <xf numFmtId="0" fontId="26" fillId="6" borderId="39" xfId="0" applyFont="1" applyFill="1" applyBorder="1" applyAlignment="1" applyProtection="1">
      <alignment horizontal="center"/>
      <protection locked="0"/>
    </xf>
    <xf numFmtId="0" fontId="26" fillId="6" borderId="43" xfId="0" applyFont="1" applyFill="1" applyBorder="1" applyAlignment="1" applyProtection="1">
      <alignment horizontal="center"/>
      <protection locked="0"/>
    </xf>
    <xf numFmtId="0" fontId="26" fillId="6" borderId="44" xfId="0" applyFont="1" applyFill="1" applyBorder="1" applyAlignment="1" applyProtection="1">
      <alignment horizontal="center"/>
      <protection locked="0"/>
    </xf>
    <xf numFmtId="0" fontId="22" fillId="4" borderId="45" xfId="0" applyFont="1" applyFill="1" applyBorder="1" applyAlignment="1" applyProtection="1">
      <alignment horizontal="left" wrapText="1"/>
      <protection locked="0"/>
    </xf>
    <xf numFmtId="0" fontId="24" fillId="0" borderId="49" xfId="0" applyFont="1" applyBorder="1" applyProtection="1">
      <protection locked="0"/>
    </xf>
    <xf numFmtId="0" fontId="23" fillId="0" borderId="31" xfId="0" applyFont="1" applyBorder="1" applyAlignment="1">
      <alignment horizontal="center"/>
    </xf>
    <xf numFmtId="0" fontId="23" fillId="0" borderId="50" xfId="0" applyFont="1" applyBorder="1" applyProtection="1">
      <protection locked="0"/>
    </xf>
    <xf numFmtId="0" fontId="7" fillId="4" borderId="40" xfId="0" applyFont="1" applyFill="1" applyBorder="1" applyAlignment="1" applyProtection="1">
      <alignment horizontal="center"/>
      <protection locked="0"/>
    </xf>
    <xf numFmtId="2" fontId="3" fillId="0" borderId="8" xfId="0" applyNumberFormat="1" applyFont="1" applyFill="1" applyBorder="1" applyAlignment="1" applyProtection="1">
      <alignment horizontal="right" wrapText="1"/>
      <protection locked="0"/>
    </xf>
    <xf numFmtId="0" fontId="20" fillId="0" borderId="8" xfId="0" applyNumberFormat="1" applyFont="1" applyFill="1" applyBorder="1" applyAlignment="1" applyProtection="1">
      <alignment horizontal="left"/>
    </xf>
    <xf numFmtId="164" fontId="5" fillId="0" borderId="8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20" xfId="0" applyNumberFormat="1" applyFont="1" applyBorder="1" applyAlignment="1" applyProtection="1">
      <alignment horizontal="center"/>
    </xf>
    <xf numFmtId="164" fontId="5" fillId="0" borderId="21" xfId="0" applyNumberFormat="1" applyFont="1" applyBorder="1" applyAlignment="1" applyProtection="1">
      <alignment horizontal="center"/>
    </xf>
    <xf numFmtId="164" fontId="5" fillId="0" borderId="10" xfId="0" applyNumberFormat="1" applyFont="1" applyBorder="1" applyAlignment="1" applyProtection="1">
      <alignment horizontal="center"/>
    </xf>
    <xf numFmtId="0" fontId="11" fillId="2" borderId="22" xfId="0" applyFont="1" applyFill="1" applyBorder="1" applyAlignment="1" applyProtection="1">
      <alignment horizontal="center"/>
      <protection locked="0"/>
    </xf>
    <xf numFmtId="0" fontId="11" fillId="2" borderId="16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0" fillId="0" borderId="10" xfId="0" applyBorder="1" applyAlignment="1">
      <alignment horizontal="center" wrapText="1"/>
    </xf>
    <xf numFmtId="14" fontId="0" fillId="0" borderId="30" xfId="0" applyNumberFormat="1" applyFont="1" applyBorder="1" applyAlignment="1">
      <alignment horizontal="left" wrapText="1"/>
    </xf>
    <xf numFmtId="0" fontId="0" fillId="0" borderId="31" xfId="0" applyFont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4" fillId="0" borderId="51" xfId="0" applyFont="1" applyBorder="1" applyAlignment="1" applyProtection="1">
      <alignment horizontal="left"/>
      <protection locked="0"/>
    </xf>
    <xf numFmtId="0" fontId="4" fillId="0" borderId="47" xfId="0" applyFont="1" applyBorder="1" applyAlignment="1" applyProtection="1">
      <alignment horizontal="left"/>
      <protection locked="0"/>
    </xf>
    <xf numFmtId="0" fontId="4" fillId="0" borderId="48" xfId="0" applyFont="1" applyBorder="1" applyAlignment="1" applyProtection="1">
      <alignment horizontal="left"/>
      <protection locked="0"/>
    </xf>
    <xf numFmtId="0" fontId="0" fillId="0" borderId="0" xfId="0" applyFont="1" applyBorder="1" applyAlignment="1"/>
    <xf numFmtId="0" fontId="0" fillId="0" borderId="0" xfId="0" applyBorder="1" applyAlignment="1"/>
    <xf numFmtId="0" fontId="0" fillId="0" borderId="38" xfId="0" applyBorder="1" applyAlignment="1"/>
    <xf numFmtId="0" fontId="20" fillId="0" borderId="0" xfId="0" applyFont="1" applyBorder="1" applyAlignment="1" applyProtection="1">
      <protection locked="0"/>
    </xf>
    <xf numFmtId="0" fontId="20" fillId="0" borderId="38" xfId="0" applyFont="1" applyBorder="1" applyAlignment="1" applyProtection="1"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3" fillId="0" borderId="0" xfId="0" applyFont="1" applyBorder="1" applyAlignment="1">
      <alignment horizontal="center"/>
    </xf>
    <xf numFmtId="0" fontId="24" fillId="0" borderId="37" xfId="0" applyFont="1" applyBorder="1" applyAlignment="1" applyProtection="1">
      <alignment vertical="center" wrapText="1"/>
      <protection locked="0"/>
    </xf>
    <xf numFmtId="0" fontId="25" fillId="0" borderId="37" xfId="0" applyFont="1" applyBorder="1" applyAlignment="1">
      <alignment vertical="center" wrapText="1"/>
    </xf>
    <xf numFmtId="0" fontId="20" fillId="0" borderId="0" xfId="0" applyFont="1" applyBorder="1" applyAlignment="1" applyProtection="1">
      <alignment vertical="center" wrapText="1"/>
      <protection locked="0"/>
    </xf>
    <xf numFmtId="0" fontId="23" fillId="0" borderId="0" xfId="0" applyFont="1" applyBorder="1" applyAlignment="1" applyProtection="1">
      <alignment vertical="center" wrapText="1"/>
      <protection locked="0"/>
    </xf>
    <xf numFmtId="0" fontId="23" fillId="0" borderId="38" xfId="0" applyFont="1" applyBorder="1" applyAlignment="1" applyProtection="1">
      <alignment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3" fillId="0" borderId="38" xfId="0" applyFont="1" applyBorder="1" applyAlignment="1">
      <alignment vertical="center" wrapText="1"/>
    </xf>
    <xf numFmtId="0" fontId="19" fillId="0" borderId="37" xfId="0" applyFont="1" applyBorder="1" applyAlignment="1" applyProtection="1">
      <alignment vertical="center" wrapText="1"/>
      <protection locked="0"/>
    </xf>
    <xf numFmtId="0" fontId="16" fillId="0" borderId="37" xfId="0" applyFont="1" applyBorder="1" applyAlignment="1">
      <alignment vertical="center" wrapText="1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>
      <alignment vertical="center" wrapText="1"/>
    </xf>
    <xf numFmtId="0" fontId="16" fillId="0" borderId="38" xfId="0" applyFont="1" applyBorder="1" applyAlignment="1">
      <alignment vertical="center" wrapText="1"/>
    </xf>
    <xf numFmtId="0" fontId="20" fillId="0" borderId="31" xfId="0" applyFont="1" applyBorder="1" applyAlignment="1" applyProtection="1">
      <alignment horizontal="center"/>
      <protection locked="0"/>
    </xf>
    <xf numFmtId="0" fontId="23" fillId="0" borderId="31" xfId="0" applyFont="1" applyBorder="1" applyAlignment="1">
      <alignment horizontal="center"/>
    </xf>
    <xf numFmtId="0" fontId="15" fillId="0" borderId="29" xfId="0" applyFont="1" applyBorder="1" applyAlignment="1"/>
    <xf numFmtId="0" fontId="0" fillId="0" borderId="29" xfId="0" applyBorder="1" applyAlignment="1"/>
    <xf numFmtId="0" fontId="21" fillId="0" borderId="41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46" xfId="0" applyFill="1" applyBorder="1" applyAlignment="1">
      <alignment horizontal="left" wrapText="1"/>
    </xf>
    <xf numFmtId="0" fontId="0" fillId="0" borderId="47" xfId="0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14" fontId="0" fillId="0" borderId="18" xfId="0" applyNumberFormat="1" applyFont="1" applyBorder="1" applyAlignment="1">
      <alignment horizontal="left" wrapText="1"/>
    </xf>
    <xf numFmtId="0" fontId="0" fillId="0" borderId="16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5" xfId="0" applyBorder="1" applyAlignment="1"/>
    <xf numFmtId="0" fontId="0" fillId="0" borderId="6" xfId="0" applyBorder="1" applyAlignment="1"/>
    <xf numFmtId="0" fontId="0" fillId="0" borderId="12" xfId="0" applyBorder="1" applyAlignment="1"/>
    <xf numFmtId="165" fontId="27" fillId="0" borderId="41" xfId="0" applyNumberFormat="1" applyFont="1" applyBorder="1" applyAlignment="1"/>
    <xf numFmtId="165" fontId="0" fillId="0" borderId="42" xfId="0" applyNumberFormat="1" applyBorder="1" applyAlignment="1"/>
  </cellXfs>
  <cellStyles count="3">
    <cellStyle name="Moneda [0]" xfId="1" builtinId="7"/>
    <cellStyle name="Normal" xfId="0" builtinId="0"/>
    <cellStyle name="Normal_BUSCA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ue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evo"/>
    </sheetNames>
    <definedNames>
      <definedName name="Ref.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tabSelected="1" workbookViewId="0">
      <selection activeCell="F39" sqref="F39"/>
    </sheetView>
  </sheetViews>
  <sheetFormatPr baseColWidth="10" defaultRowHeight="15" x14ac:dyDescent="0.25"/>
  <cols>
    <col min="1" max="1" width="3.140625" customWidth="1"/>
    <col min="2" max="2" width="14.7109375" customWidth="1"/>
    <col min="3" max="3" width="58.140625" bestFit="1" customWidth="1"/>
    <col min="4" max="4" width="11.85546875" customWidth="1"/>
    <col min="5" max="5" width="9.5703125" customWidth="1"/>
    <col min="6" max="6" width="11.5703125" customWidth="1"/>
    <col min="10" max="10" width="29" bestFit="1" customWidth="1"/>
  </cols>
  <sheetData>
    <row r="1" spans="2:6" ht="8.25" customHeight="1" x14ac:dyDescent="0.25"/>
    <row r="2" spans="2:6" ht="15.75" thickBot="1" x14ac:dyDescent="0.3">
      <c r="B2" s="57" t="s">
        <v>73</v>
      </c>
      <c r="C2" s="58"/>
      <c r="D2" s="58"/>
      <c r="E2" s="58"/>
      <c r="F2" s="59"/>
    </row>
    <row r="3" spans="2:6" ht="15.75" thickTop="1" x14ac:dyDescent="0.25">
      <c r="B3" s="65" t="s">
        <v>42</v>
      </c>
      <c r="C3" s="66"/>
      <c r="D3" s="66"/>
      <c r="E3" s="66"/>
      <c r="F3" s="67"/>
    </row>
    <row r="4" spans="2:6" ht="15" customHeight="1" x14ac:dyDescent="0.25">
      <c r="B4" s="75" t="s">
        <v>0</v>
      </c>
      <c r="C4" s="77"/>
      <c r="D4" s="78"/>
      <c r="E4" s="78"/>
      <c r="F4" s="79"/>
    </row>
    <row r="5" spans="2:6" x14ac:dyDescent="0.25">
      <c r="B5" s="76"/>
      <c r="C5" s="80"/>
      <c r="D5" s="80"/>
      <c r="E5" s="80"/>
      <c r="F5" s="81"/>
    </row>
    <row r="6" spans="2:6" x14ac:dyDescent="0.25">
      <c r="B6" s="35" t="s">
        <v>3</v>
      </c>
      <c r="C6" s="28"/>
      <c r="D6" s="73" t="s">
        <v>14</v>
      </c>
      <c r="E6" s="74"/>
      <c r="F6" s="36"/>
    </row>
    <row r="7" spans="2:6" ht="15.75" thickBot="1" x14ac:dyDescent="0.3">
      <c r="B7" s="46" t="s">
        <v>5</v>
      </c>
      <c r="C7" s="47"/>
      <c r="D7" s="88" t="s">
        <v>13</v>
      </c>
      <c r="E7" s="89"/>
      <c r="F7" s="48"/>
    </row>
    <row r="8" spans="2:6" ht="31.5" thickTop="1" x14ac:dyDescent="0.25">
      <c r="B8" s="45" t="s">
        <v>34</v>
      </c>
      <c r="C8" s="99"/>
      <c r="D8" s="100"/>
      <c r="E8" s="100"/>
      <c r="F8" s="101"/>
    </row>
    <row r="9" spans="2:6" x14ac:dyDescent="0.25">
      <c r="B9" s="37" t="s">
        <v>43</v>
      </c>
      <c r="C9" s="68"/>
      <c r="D9" s="69"/>
      <c r="E9" s="69"/>
      <c r="F9" s="70"/>
    </row>
    <row r="10" spans="2:6" x14ac:dyDescent="0.25">
      <c r="B10" s="82" t="s">
        <v>0</v>
      </c>
      <c r="C10" s="77"/>
      <c r="D10" s="84"/>
      <c r="E10" s="84"/>
      <c r="F10" s="85"/>
    </row>
    <row r="11" spans="2:6" x14ac:dyDescent="0.25">
      <c r="B11" s="83"/>
      <c r="C11" s="86"/>
      <c r="D11" s="86"/>
      <c r="E11" s="86"/>
      <c r="F11" s="87"/>
    </row>
    <row r="12" spans="2:6" x14ac:dyDescent="0.25">
      <c r="B12" s="37" t="s">
        <v>3</v>
      </c>
      <c r="C12" s="71"/>
      <c r="D12" s="71"/>
      <c r="E12" s="71"/>
      <c r="F12" s="72"/>
    </row>
    <row r="13" spans="2:6" ht="15.75" thickBot="1" x14ac:dyDescent="0.3">
      <c r="B13" s="118">
        <f ca="1">TODAY()</f>
        <v>43564</v>
      </c>
      <c r="C13" s="119"/>
      <c r="D13" s="92" t="s">
        <v>7</v>
      </c>
      <c r="E13" s="93"/>
      <c r="F13" s="49" t="s">
        <v>11</v>
      </c>
    </row>
    <row r="14" spans="2:6" ht="17.25" thickTop="1" thickBot="1" x14ac:dyDescent="0.3">
      <c r="B14" s="43" t="s">
        <v>8</v>
      </c>
      <c r="C14" s="44" t="s">
        <v>44</v>
      </c>
      <c r="D14" s="40" t="s">
        <v>45</v>
      </c>
      <c r="E14" s="41" t="s">
        <v>46</v>
      </c>
      <c r="F14" s="42" t="s">
        <v>1</v>
      </c>
    </row>
    <row r="15" spans="2:6" ht="15.75" thickTop="1" x14ac:dyDescent="0.25">
      <c r="B15" s="38" t="s">
        <v>15</v>
      </c>
      <c r="C15" s="51" t="str">
        <f t="shared" ref="C15:C30" si="0">IF(B15=0," ",VLOOKUP(B15,Precio,2,FALSE))</f>
        <v>Caixa automáticos superficie Hager, 1 fila, 12M ,VS112PE con porta</v>
      </c>
      <c r="D15" s="39">
        <v>1</v>
      </c>
      <c r="E15" s="52">
        <f t="shared" ref="E15:E16" si="1">IF(B15=0," ",VLOOKUP(B15,Precio,3,FALSE))</f>
        <v>24.44</v>
      </c>
      <c r="F15" s="53">
        <f t="shared" ref="F15:F16" si="2">+IF(B15=0," ",D15*E15)</f>
        <v>24.44</v>
      </c>
    </row>
    <row r="16" spans="2:6" x14ac:dyDescent="0.25">
      <c r="B16" s="38" t="s">
        <v>16</v>
      </c>
      <c r="C16" s="51" t="str">
        <f t="shared" si="0"/>
        <v>Automático Vivenda LEGRAND 4024 15 I+N 10 Amps. Curva C</v>
      </c>
      <c r="D16" s="39">
        <v>1</v>
      </c>
      <c r="E16" s="52">
        <f t="shared" si="1"/>
        <v>3.15</v>
      </c>
      <c r="F16" s="53">
        <f t="shared" si="2"/>
        <v>3.15</v>
      </c>
    </row>
    <row r="17" spans="2:9" x14ac:dyDescent="0.25">
      <c r="B17" s="38" t="s">
        <v>17</v>
      </c>
      <c r="C17" s="51" t="str">
        <f t="shared" si="0"/>
        <v>Automático Vivenda LEGRAND 4024 15 I+N 16 Amps. Curva C</v>
      </c>
      <c r="D17" s="39">
        <v>2</v>
      </c>
      <c r="E17" s="52">
        <f t="shared" ref="E17:E30" si="3">IF(B17=0," ",VLOOKUP(B17,Precio,3,FALSE))</f>
        <v>3.15</v>
      </c>
      <c r="F17" s="53">
        <f t="shared" ref="F17:F30" si="4">+IF(B17=0," ",D17*E17)</f>
        <v>6.3</v>
      </c>
    </row>
    <row r="18" spans="2:9" x14ac:dyDescent="0.25">
      <c r="B18" s="38" t="s">
        <v>18</v>
      </c>
      <c r="C18" s="51" t="str">
        <f t="shared" si="0"/>
        <v>Automático Vivenda LEGRAND 4024 15 I+N 20 Amps. Curva C</v>
      </c>
      <c r="D18" s="39">
        <v>1</v>
      </c>
      <c r="E18" s="52">
        <f t="shared" si="3"/>
        <v>3.15</v>
      </c>
      <c r="F18" s="53">
        <f t="shared" si="4"/>
        <v>3.15</v>
      </c>
    </row>
    <row r="19" spans="2:9" x14ac:dyDescent="0.25">
      <c r="B19" s="38" t="s">
        <v>19</v>
      </c>
      <c r="C19" s="51" t="str">
        <f t="shared" si="0"/>
        <v>Automático Vivenda LEGRAND 4024 15 I+N 25 Amps. Curva C</v>
      </c>
      <c r="D19" s="39">
        <v>1</v>
      </c>
      <c r="E19" s="52">
        <f t="shared" si="3"/>
        <v>3.15</v>
      </c>
      <c r="F19" s="53">
        <f t="shared" si="4"/>
        <v>3.15</v>
      </c>
    </row>
    <row r="20" spans="2:9" x14ac:dyDescent="0.25">
      <c r="B20" s="38" t="s">
        <v>20</v>
      </c>
      <c r="C20" s="51" t="str">
        <f t="shared" si="0"/>
        <v>Diferencial LEGRAND 4020 57 1P+N 40 Amps. 30 mA</v>
      </c>
      <c r="D20" s="39">
        <v>1</v>
      </c>
      <c r="E20" s="52">
        <f t="shared" si="3"/>
        <v>11.99</v>
      </c>
      <c r="F20" s="53">
        <f t="shared" si="4"/>
        <v>11.99</v>
      </c>
    </row>
    <row r="21" spans="2:9" x14ac:dyDescent="0.25">
      <c r="B21" s="38" t="s">
        <v>21</v>
      </c>
      <c r="C21" s="51" t="str">
        <f t="shared" si="0"/>
        <v>Mtr cable 1,5 mm. Libre de Halóxeno</v>
      </c>
      <c r="D21" s="39">
        <v>50</v>
      </c>
      <c r="E21" s="52">
        <f t="shared" si="3"/>
        <v>0.28999999999999998</v>
      </c>
      <c r="F21" s="53">
        <f t="shared" si="4"/>
        <v>14.499999999999998</v>
      </c>
    </row>
    <row r="22" spans="2:9" x14ac:dyDescent="0.25">
      <c r="B22" s="38" t="s">
        <v>22</v>
      </c>
      <c r="C22" s="51" t="str">
        <f t="shared" si="0"/>
        <v>Mtr cable 2,5 mm. Libre de Halóxeno</v>
      </c>
      <c r="D22" s="39">
        <v>100</v>
      </c>
      <c r="E22" s="52">
        <f t="shared" si="3"/>
        <v>0.44</v>
      </c>
      <c r="F22" s="53">
        <f t="shared" si="4"/>
        <v>44</v>
      </c>
    </row>
    <row r="23" spans="2:9" x14ac:dyDescent="0.25">
      <c r="B23" s="38" t="s">
        <v>23</v>
      </c>
      <c r="C23" s="51" t="str">
        <f t="shared" si="0"/>
        <v>Mtr cable 4 mm. Libre de Halóxeno</v>
      </c>
      <c r="D23" s="39">
        <v>50</v>
      </c>
      <c r="E23" s="52">
        <f t="shared" si="3"/>
        <v>0.7</v>
      </c>
      <c r="F23" s="53">
        <f t="shared" si="4"/>
        <v>35</v>
      </c>
    </row>
    <row r="24" spans="2:9" x14ac:dyDescent="0.25">
      <c r="B24" s="38" t="s">
        <v>24</v>
      </c>
      <c r="C24" s="51" t="str">
        <f t="shared" si="0"/>
        <v>Mtr cable 6 mm. Libre de Halóxeno</v>
      </c>
      <c r="D24" s="39">
        <v>50</v>
      </c>
      <c r="E24" s="52">
        <f t="shared" si="3"/>
        <v>0.96</v>
      </c>
      <c r="F24" s="53">
        <f t="shared" si="4"/>
        <v>48</v>
      </c>
      <c r="I24" s="18"/>
    </row>
    <row r="25" spans="2:9" x14ac:dyDescent="0.25">
      <c r="B25" s="38" t="s">
        <v>25</v>
      </c>
      <c r="C25" s="51" t="str">
        <f t="shared" si="0"/>
        <v>Tubo corrugado PVC 20mm rolo 100mtrs</v>
      </c>
      <c r="D25" s="39">
        <v>1</v>
      </c>
      <c r="E25" s="52">
        <f t="shared" si="3"/>
        <v>12.95</v>
      </c>
      <c r="F25" s="53">
        <f t="shared" si="4"/>
        <v>12.95</v>
      </c>
    </row>
    <row r="26" spans="2:9" x14ac:dyDescent="0.25">
      <c r="B26" s="38" t="s">
        <v>26</v>
      </c>
      <c r="C26" s="51" t="str">
        <f t="shared" si="0"/>
        <v>Marco 1 elemento Simon 27 | 27601</v>
      </c>
      <c r="D26" s="39">
        <v>12</v>
      </c>
      <c r="E26" s="52">
        <f t="shared" si="3"/>
        <v>1.73</v>
      </c>
      <c r="F26" s="53">
        <f t="shared" si="4"/>
        <v>20.759999999999998</v>
      </c>
    </row>
    <row r="27" spans="2:9" x14ac:dyDescent="0.25">
      <c r="B27" s="38" t="s">
        <v>27</v>
      </c>
      <c r="C27" s="51" t="str">
        <f t="shared" si="0"/>
        <v>Marco 2 elementos Simon 27 | 27620</v>
      </c>
      <c r="D27" s="39">
        <v>0</v>
      </c>
      <c r="E27" s="52">
        <f t="shared" si="3"/>
        <v>3.44</v>
      </c>
      <c r="F27" s="53">
        <f t="shared" si="4"/>
        <v>0</v>
      </c>
    </row>
    <row r="28" spans="2:9" x14ac:dyDescent="0.25">
      <c r="B28" s="38" t="s">
        <v>28</v>
      </c>
      <c r="C28" s="51" t="str">
        <f t="shared" si="0"/>
        <v>Marco 3 elementos Simon 27 | 27630</v>
      </c>
      <c r="D28" s="39">
        <v>0</v>
      </c>
      <c r="E28" s="52">
        <f t="shared" si="3"/>
        <v>5.49</v>
      </c>
      <c r="F28" s="53">
        <f t="shared" si="4"/>
        <v>0</v>
      </c>
    </row>
    <row r="29" spans="2:9" x14ac:dyDescent="0.25">
      <c r="B29" s="38" t="s">
        <v>29</v>
      </c>
      <c r="C29" s="51" t="str">
        <f t="shared" si="0"/>
        <v>Base enchufe Schuko Simon 27472-65</v>
      </c>
      <c r="D29" s="39">
        <v>12</v>
      </c>
      <c r="E29" s="52">
        <f t="shared" si="3"/>
        <v>3.12</v>
      </c>
      <c r="F29" s="53">
        <f t="shared" si="4"/>
        <v>37.44</v>
      </c>
    </row>
    <row r="30" spans="2:9" x14ac:dyDescent="0.25">
      <c r="B30" s="38" t="s">
        <v>30</v>
      </c>
      <c r="C30" s="51" t="str">
        <f t="shared" si="0"/>
        <v>Interruptor ancho Simon 27101-65</v>
      </c>
      <c r="D30" s="39">
        <v>1</v>
      </c>
      <c r="E30" s="52">
        <f t="shared" si="3"/>
        <v>2.39</v>
      </c>
      <c r="F30" s="53">
        <f t="shared" si="4"/>
        <v>2.39</v>
      </c>
    </row>
    <row r="31" spans="2:9" x14ac:dyDescent="0.25">
      <c r="B31" s="38" t="s">
        <v>31</v>
      </c>
      <c r="C31" s="51" t="str">
        <f t="shared" ref="C31" si="5">IF(B31=0," ",VLOOKUP(B31,Precio,2,FALSE))</f>
        <v>Base Enchufe Ii + Terra 25A - Forno+Vitro</v>
      </c>
      <c r="D31" s="39">
        <v>2</v>
      </c>
      <c r="E31" s="52">
        <f t="shared" ref="E31" si="6">IF(B31=0," ",VLOOKUP(B31,Precio,3,FALSE))</f>
        <v>6.17</v>
      </c>
      <c r="F31" s="53">
        <f t="shared" ref="F31" si="7">+IF(B31=0," ",D31*E31)</f>
        <v>12.34</v>
      </c>
    </row>
    <row r="32" spans="2:9" x14ac:dyDescent="0.25">
      <c r="B32" s="38" t="s">
        <v>32</v>
      </c>
      <c r="C32" s="51" t="str">
        <f>IF(B32=0," ",VLOOKUP(B32,Precio,2,FALSE))</f>
        <v>Caixa de Empotrar Universal </v>
      </c>
      <c r="D32" s="39">
        <v>20</v>
      </c>
      <c r="E32" s="52">
        <f>IF(B32=0," ",VLOOKUP(B32,Precio,3,FALSE))</f>
        <v>0.2</v>
      </c>
      <c r="F32" s="53">
        <f>+IF(B32=0," ",D32*E32)</f>
        <v>4</v>
      </c>
    </row>
    <row r="33" spans="2:11" x14ac:dyDescent="0.25">
      <c r="B33" s="38" t="s">
        <v>9</v>
      </c>
      <c r="C33" s="51" t="str">
        <f>IF(B33=0," ",VLOOKUP(B33,Precio,2,FALSE))</f>
        <v>Man de obra (prezo hora)</v>
      </c>
      <c r="D33" s="39">
        <v>16</v>
      </c>
      <c r="E33" s="52">
        <f>IF(B33=0," ",VLOOKUP(B33,Precio,3,FALSE))</f>
        <v>20</v>
      </c>
      <c r="F33" s="53">
        <f>+IF(B33=0," ",D33*E33)</f>
        <v>320</v>
      </c>
    </row>
    <row r="34" spans="2:11" x14ac:dyDescent="0.25">
      <c r="B34" s="19"/>
      <c r="C34" s="20"/>
      <c r="D34" s="11" t="s">
        <v>4</v>
      </c>
      <c r="E34" s="21"/>
      <c r="F34" s="54">
        <f>+SUM(F15:F33)</f>
        <v>603.55999999999995</v>
      </c>
    </row>
    <row r="35" spans="2:11" x14ac:dyDescent="0.25">
      <c r="B35" s="19"/>
      <c r="C35" s="22"/>
      <c r="D35" s="11" t="s">
        <v>47</v>
      </c>
      <c r="E35" s="12">
        <v>0.1</v>
      </c>
      <c r="F35" s="54">
        <f>-F34*E35</f>
        <v>-60.355999999999995</v>
      </c>
    </row>
    <row r="36" spans="2:11" x14ac:dyDescent="0.25">
      <c r="B36" s="19"/>
      <c r="C36" s="22"/>
      <c r="D36" s="3" t="s">
        <v>48</v>
      </c>
      <c r="E36" s="12">
        <v>0.21</v>
      </c>
      <c r="F36" s="55">
        <f>(F34+F35)*E36</f>
        <v>114.07283999999999</v>
      </c>
    </row>
    <row r="37" spans="2:11" x14ac:dyDescent="0.25">
      <c r="B37" s="23"/>
      <c r="C37" s="20"/>
      <c r="D37" s="60" t="s">
        <v>49</v>
      </c>
      <c r="E37" s="61"/>
      <c r="F37" s="56">
        <f>SUM(F34:F36)</f>
        <v>657.27683999999999</v>
      </c>
    </row>
    <row r="38" spans="2:11" ht="15.75" thickBot="1" x14ac:dyDescent="0.3">
      <c r="B38" s="14"/>
      <c r="C38" s="13"/>
      <c r="D38" s="13"/>
      <c r="E38" s="13"/>
      <c r="F38" s="15"/>
    </row>
    <row r="39" spans="2:11" ht="16.5" thickTop="1" thickBot="1" x14ac:dyDescent="0.3">
      <c r="B39" s="30" t="s">
        <v>2</v>
      </c>
      <c r="C39" s="31"/>
      <c r="D39" s="90" t="s">
        <v>50</v>
      </c>
      <c r="E39" s="91"/>
      <c r="F39" s="32" t="s">
        <v>35</v>
      </c>
    </row>
    <row r="40" spans="2:11" ht="16.5" thickTop="1" thickBot="1" x14ac:dyDescent="0.3">
      <c r="B40" s="29" t="s">
        <v>6</v>
      </c>
      <c r="C40" s="62"/>
      <c r="D40" s="63"/>
      <c r="E40" s="63"/>
      <c r="F40" s="64"/>
    </row>
    <row r="41" spans="2:11" ht="15.75" thickTop="1" x14ac:dyDescent="0.25">
      <c r="B41" s="16" t="s">
        <v>60</v>
      </c>
      <c r="C41" s="110"/>
      <c r="D41" s="111"/>
      <c r="E41" s="111"/>
      <c r="F41" s="112"/>
      <c r="K41" s="4"/>
    </row>
    <row r="42" spans="2:11" x14ac:dyDescent="0.25">
      <c r="B42" s="17" t="s">
        <v>12</v>
      </c>
      <c r="C42" s="115"/>
      <c r="D42" s="116"/>
      <c r="E42" s="116"/>
      <c r="F42" s="117"/>
    </row>
    <row r="43" spans="2:11" x14ac:dyDescent="0.25">
      <c r="B43" s="108" t="s">
        <v>51</v>
      </c>
      <c r="C43" s="113"/>
      <c r="D43" s="113"/>
      <c r="E43" s="113"/>
      <c r="F43" s="113"/>
    </row>
    <row r="44" spans="2:11" ht="15.75" thickBot="1" x14ac:dyDescent="0.3">
      <c r="B44" s="109"/>
      <c r="C44" s="114"/>
      <c r="D44" s="114"/>
      <c r="E44" s="114"/>
      <c r="F44" s="114"/>
    </row>
    <row r="45" spans="2:11" x14ac:dyDescent="0.25">
      <c r="B45" s="96" t="s">
        <v>52</v>
      </c>
      <c r="C45" s="97"/>
      <c r="D45" s="97"/>
      <c r="E45" s="97"/>
      <c r="F45" s="98"/>
    </row>
    <row r="46" spans="2:11" x14ac:dyDescent="0.25">
      <c r="B46" s="24"/>
      <c r="C46" s="25"/>
      <c r="D46" s="25"/>
      <c r="E46" s="25"/>
      <c r="F46" s="26"/>
    </row>
    <row r="47" spans="2:11" x14ac:dyDescent="0.25">
      <c r="B47" s="33" t="s">
        <v>33</v>
      </c>
      <c r="C47" s="34"/>
      <c r="D47" s="94" t="s">
        <v>55</v>
      </c>
      <c r="E47" s="94"/>
      <c r="F47" s="95"/>
    </row>
    <row r="48" spans="2:11" x14ac:dyDescent="0.25">
      <c r="B48" s="106" t="s">
        <v>53</v>
      </c>
      <c r="C48" s="25"/>
      <c r="D48" s="102" t="s">
        <v>54</v>
      </c>
      <c r="E48" s="102"/>
      <c r="F48" s="103"/>
    </row>
    <row r="49" spans="2:6" x14ac:dyDescent="0.25">
      <c r="B49" s="107"/>
      <c r="C49" s="27"/>
      <c r="D49" s="104"/>
      <c r="E49" s="104"/>
      <c r="F49" s="105"/>
    </row>
  </sheetData>
  <dataConsolidate/>
  <mergeCells count="24">
    <mergeCell ref="D47:F47"/>
    <mergeCell ref="B45:F45"/>
    <mergeCell ref="C8:F8"/>
    <mergeCell ref="D48:F49"/>
    <mergeCell ref="B48:B49"/>
    <mergeCell ref="B43:B44"/>
    <mergeCell ref="C41:F41"/>
    <mergeCell ref="C43:F44"/>
    <mergeCell ref="C42:F42"/>
    <mergeCell ref="B13:C13"/>
    <mergeCell ref="B2:F2"/>
    <mergeCell ref="D37:E37"/>
    <mergeCell ref="C40:F40"/>
    <mergeCell ref="B3:F3"/>
    <mergeCell ref="C9:F9"/>
    <mergeCell ref="C12:F12"/>
    <mergeCell ref="D6:E6"/>
    <mergeCell ref="B4:B5"/>
    <mergeCell ref="C4:F5"/>
    <mergeCell ref="B10:B11"/>
    <mergeCell ref="C10:F11"/>
    <mergeCell ref="D7:E7"/>
    <mergeCell ref="D39:E39"/>
    <mergeCell ref="D13:E13"/>
  </mergeCells>
  <dataValidations count="3">
    <dataValidation type="list" allowBlank="1" showInputMessage="1" showErrorMessage="1" sqref="E36">
      <formula1>IVA</formula1>
    </dataValidation>
    <dataValidation type="list" allowBlank="1" showInputMessage="1" showErrorMessage="1" sqref="B15:B33">
      <formula1>lista</formula1>
    </dataValidation>
    <dataValidation type="list" allowBlank="1" showInputMessage="1" showErrorMessage="1" sqref="E35">
      <formula1>Desconto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E34:F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zoomScale="130" zoomScaleNormal="130" workbookViewId="0">
      <selection activeCell="E11" sqref="E11"/>
    </sheetView>
  </sheetViews>
  <sheetFormatPr baseColWidth="10" defaultRowHeight="15" x14ac:dyDescent="0.25"/>
  <cols>
    <col min="1" max="1" width="11.7109375" style="2" customWidth="1"/>
    <col min="2" max="2" width="55.140625" bestFit="1" customWidth="1"/>
    <col min="3" max="3" width="18.5703125" customWidth="1"/>
    <col min="248" max="248" width="11.7109375" customWidth="1"/>
    <col min="249" max="249" width="54" customWidth="1"/>
    <col min="250" max="250" width="18.5703125" customWidth="1"/>
    <col min="255" max="255" width="12.28515625" bestFit="1" customWidth="1"/>
    <col min="504" max="504" width="11.7109375" customWidth="1"/>
    <col min="505" max="505" width="54" customWidth="1"/>
    <col min="506" max="506" width="18.5703125" customWidth="1"/>
    <col min="511" max="511" width="12.28515625" bestFit="1" customWidth="1"/>
    <col min="760" max="760" width="11.7109375" customWidth="1"/>
    <col min="761" max="761" width="54" customWidth="1"/>
    <col min="762" max="762" width="18.5703125" customWidth="1"/>
    <col min="767" max="767" width="12.28515625" bestFit="1" customWidth="1"/>
    <col min="1016" max="1016" width="11.7109375" customWidth="1"/>
    <col min="1017" max="1017" width="54" customWidth="1"/>
    <col min="1018" max="1018" width="18.5703125" customWidth="1"/>
    <col min="1023" max="1023" width="12.28515625" bestFit="1" customWidth="1"/>
    <col min="1272" max="1272" width="11.7109375" customWidth="1"/>
    <col min="1273" max="1273" width="54" customWidth="1"/>
    <col min="1274" max="1274" width="18.5703125" customWidth="1"/>
    <col min="1279" max="1279" width="12.28515625" bestFit="1" customWidth="1"/>
    <col min="1528" max="1528" width="11.7109375" customWidth="1"/>
    <col min="1529" max="1529" width="54" customWidth="1"/>
    <col min="1530" max="1530" width="18.5703125" customWidth="1"/>
    <col min="1535" max="1535" width="12.28515625" bestFit="1" customWidth="1"/>
    <col min="1784" max="1784" width="11.7109375" customWidth="1"/>
    <col min="1785" max="1785" width="54" customWidth="1"/>
    <col min="1786" max="1786" width="18.5703125" customWidth="1"/>
    <col min="1791" max="1791" width="12.28515625" bestFit="1" customWidth="1"/>
    <col min="2040" max="2040" width="11.7109375" customWidth="1"/>
    <col min="2041" max="2041" width="54" customWidth="1"/>
    <col min="2042" max="2042" width="18.5703125" customWidth="1"/>
    <col min="2047" max="2047" width="12.28515625" bestFit="1" customWidth="1"/>
    <col min="2296" max="2296" width="11.7109375" customWidth="1"/>
    <col min="2297" max="2297" width="54" customWidth="1"/>
    <col min="2298" max="2298" width="18.5703125" customWidth="1"/>
    <col min="2303" max="2303" width="12.28515625" bestFit="1" customWidth="1"/>
    <col min="2552" max="2552" width="11.7109375" customWidth="1"/>
    <col min="2553" max="2553" width="54" customWidth="1"/>
    <col min="2554" max="2554" width="18.5703125" customWidth="1"/>
    <col min="2559" max="2559" width="12.28515625" bestFit="1" customWidth="1"/>
    <col min="2808" max="2808" width="11.7109375" customWidth="1"/>
    <col min="2809" max="2809" width="54" customWidth="1"/>
    <col min="2810" max="2810" width="18.5703125" customWidth="1"/>
    <col min="2815" max="2815" width="12.28515625" bestFit="1" customWidth="1"/>
    <col min="3064" max="3064" width="11.7109375" customWidth="1"/>
    <col min="3065" max="3065" width="54" customWidth="1"/>
    <col min="3066" max="3066" width="18.5703125" customWidth="1"/>
    <col min="3071" max="3071" width="12.28515625" bestFit="1" customWidth="1"/>
    <col min="3320" max="3320" width="11.7109375" customWidth="1"/>
    <col min="3321" max="3321" width="54" customWidth="1"/>
    <col min="3322" max="3322" width="18.5703125" customWidth="1"/>
    <col min="3327" max="3327" width="12.28515625" bestFit="1" customWidth="1"/>
    <col min="3576" max="3576" width="11.7109375" customWidth="1"/>
    <col min="3577" max="3577" width="54" customWidth="1"/>
    <col min="3578" max="3578" width="18.5703125" customWidth="1"/>
    <col min="3583" max="3583" width="12.28515625" bestFit="1" customWidth="1"/>
    <col min="3832" max="3832" width="11.7109375" customWidth="1"/>
    <col min="3833" max="3833" width="54" customWidth="1"/>
    <col min="3834" max="3834" width="18.5703125" customWidth="1"/>
    <col min="3839" max="3839" width="12.28515625" bestFit="1" customWidth="1"/>
    <col min="4088" max="4088" width="11.7109375" customWidth="1"/>
    <col min="4089" max="4089" width="54" customWidth="1"/>
    <col min="4090" max="4090" width="18.5703125" customWidth="1"/>
    <col min="4095" max="4095" width="12.28515625" bestFit="1" customWidth="1"/>
    <col min="4344" max="4344" width="11.7109375" customWidth="1"/>
    <col min="4345" max="4345" width="54" customWidth="1"/>
    <col min="4346" max="4346" width="18.5703125" customWidth="1"/>
    <col min="4351" max="4351" width="12.28515625" bestFit="1" customWidth="1"/>
    <col min="4600" max="4600" width="11.7109375" customWidth="1"/>
    <col min="4601" max="4601" width="54" customWidth="1"/>
    <col min="4602" max="4602" width="18.5703125" customWidth="1"/>
    <col min="4607" max="4607" width="12.28515625" bestFit="1" customWidth="1"/>
    <col min="4856" max="4856" width="11.7109375" customWidth="1"/>
    <col min="4857" max="4857" width="54" customWidth="1"/>
    <col min="4858" max="4858" width="18.5703125" customWidth="1"/>
    <col min="4863" max="4863" width="12.28515625" bestFit="1" customWidth="1"/>
    <col min="5112" max="5112" width="11.7109375" customWidth="1"/>
    <col min="5113" max="5113" width="54" customWidth="1"/>
    <col min="5114" max="5114" width="18.5703125" customWidth="1"/>
    <col min="5119" max="5119" width="12.28515625" bestFit="1" customWidth="1"/>
    <col min="5368" max="5368" width="11.7109375" customWidth="1"/>
    <col min="5369" max="5369" width="54" customWidth="1"/>
    <col min="5370" max="5370" width="18.5703125" customWidth="1"/>
    <col min="5375" max="5375" width="12.28515625" bestFit="1" customWidth="1"/>
    <col min="5624" max="5624" width="11.7109375" customWidth="1"/>
    <col min="5625" max="5625" width="54" customWidth="1"/>
    <col min="5626" max="5626" width="18.5703125" customWidth="1"/>
    <col min="5631" max="5631" width="12.28515625" bestFit="1" customWidth="1"/>
    <col min="5880" max="5880" width="11.7109375" customWidth="1"/>
    <col min="5881" max="5881" width="54" customWidth="1"/>
    <col min="5882" max="5882" width="18.5703125" customWidth="1"/>
    <col min="5887" max="5887" width="12.28515625" bestFit="1" customWidth="1"/>
    <col min="6136" max="6136" width="11.7109375" customWidth="1"/>
    <col min="6137" max="6137" width="54" customWidth="1"/>
    <col min="6138" max="6138" width="18.5703125" customWidth="1"/>
    <col min="6143" max="6143" width="12.28515625" bestFit="1" customWidth="1"/>
    <col min="6392" max="6392" width="11.7109375" customWidth="1"/>
    <col min="6393" max="6393" width="54" customWidth="1"/>
    <col min="6394" max="6394" width="18.5703125" customWidth="1"/>
    <col min="6399" max="6399" width="12.28515625" bestFit="1" customWidth="1"/>
    <col min="6648" max="6648" width="11.7109375" customWidth="1"/>
    <col min="6649" max="6649" width="54" customWidth="1"/>
    <col min="6650" max="6650" width="18.5703125" customWidth="1"/>
    <col min="6655" max="6655" width="12.28515625" bestFit="1" customWidth="1"/>
    <col min="6904" max="6904" width="11.7109375" customWidth="1"/>
    <col min="6905" max="6905" width="54" customWidth="1"/>
    <col min="6906" max="6906" width="18.5703125" customWidth="1"/>
    <col min="6911" max="6911" width="12.28515625" bestFit="1" customWidth="1"/>
    <col min="7160" max="7160" width="11.7109375" customWidth="1"/>
    <col min="7161" max="7161" width="54" customWidth="1"/>
    <col min="7162" max="7162" width="18.5703125" customWidth="1"/>
    <col min="7167" max="7167" width="12.28515625" bestFit="1" customWidth="1"/>
    <col min="7416" max="7416" width="11.7109375" customWidth="1"/>
    <col min="7417" max="7417" width="54" customWidth="1"/>
    <col min="7418" max="7418" width="18.5703125" customWidth="1"/>
    <col min="7423" max="7423" width="12.28515625" bestFit="1" customWidth="1"/>
    <col min="7672" max="7672" width="11.7109375" customWidth="1"/>
    <col min="7673" max="7673" width="54" customWidth="1"/>
    <col min="7674" max="7674" width="18.5703125" customWidth="1"/>
    <col min="7679" max="7679" width="12.28515625" bestFit="1" customWidth="1"/>
    <col min="7928" max="7928" width="11.7109375" customWidth="1"/>
    <col min="7929" max="7929" width="54" customWidth="1"/>
    <col min="7930" max="7930" width="18.5703125" customWidth="1"/>
    <col min="7935" max="7935" width="12.28515625" bestFit="1" customWidth="1"/>
    <col min="8184" max="8184" width="11.7109375" customWidth="1"/>
    <col min="8185" max="8185" width="54" customWidth="1"/>
    <col min="8186" max="8186" width="18.5703125" customWidth="1"/>
    <col min="8191" max="8191" width="12.28515625" bestFit="1" customWidth="1"/>
    <col min="8440" max="8440" width="11.7109375" customWidth="1"/>
    <col min="8441" max="8441" width="54" customWidth="1"/>
    <col min="8442" max="8442" width="18.5703125" customWidth="1"/>
    <col min="8447" max="8447" width="12.28515625" bestFit="1" customWidth="1"/>
    <col min="8696" max="8696" width="11.7109375" customWidth="1"/>
    <col min="8697" max="8697" width="54" customWidth="1"/>
    <col min="8698" max="8698" width="18.5703125" customWidth="1"/>
    <col min="8703" max="8703" width="12.28515625" bestFit="1" customWidth="1"/>
    <col min="8952" max="8952" width="11.7109375" customWidth="1"/>
    <col min="8953" max="8953" width="54" customWidth="1"/>
    <col min="8954" max="8954" width="18.5703125" customWidth="1"/>
    <col min="8959" max="8959" width="12.28515625" bestFit="1" customWidth="1"/>
    <col min="9208" max="9208" width="11.7109375" customWidth="1"/>
    <col min="9209" max="9209" width="54" customWidth="1"/>
    <col min="9210" max="9210" width="18.5703125" customWidth="1"/>
    <col min="9215" max="9215" width="12.28515625" bestFit="1" customWidth="1"/>
    <col min="9464" max="9464" width="11.7109375" customWidth="1"/>
    <col min="9465" max="9465" width="54" customWidth="1"/>
    <col min="9466" max="9466" width="18.5703125" customWidth="1"/>
    <col min="9471" max="9471" width="12.28515625" bestFit="1" customWidth="1"/>
    <col min="9720" max="9720" width="11.7109375" customWidth="1"/>
    <col min="9721" max="9721" width="54" customWidth="1"/>
    <col min="9722" max="9722" width="18.5703125" customWidth="1"/>
    <col min="9727" max="9727" width="12.28515625" bestFit="1" customWidth="1"/>
    <col min="9976" max="9976" width="11.7109375" customWidth="1"/>
    <col min="9977" max="9977" width="54" customWidth="1"/>
    <col min="9978" max="9978" width="18.5703125" customWidth="1"/>
    <col min="9983" max="9983" width="12.28515625" bestFit="1" customWidth="1"/>
    <col min="10232" max="10232" width="11.7109375" customWidth="1"/>
    <col min="10233" max="10233" width="54" customWidth="1"/>
    <col min="10234" max="10234" width="18.5703125" customWidth="1"/>
    <col min="10239" max="10239" width="12.28515625" bestFit="1" customWidth="1"/>
    <col min="10488" max="10488" width="11.7109375" customWidth="1"/>
    <col min="10489" max="10489" width="54" customWidth="1"/>
    <col min="10490" max="10490" width="18.5703125" customWidth="1"/>
    <col min="10495" max="10495" width="12.28515625" bestFit="1" customWidth="1"/>
    <col min="10744" max="10744" width="11.7109375" customWidth="1"/>
    <col min="10745" max="10745" width="54" customWidth="1"/>
    <col min="10746" max="10746" width="18.5703125" customWidth="1"/>
    <col min="10751" max="10751" width="12.28515625" bestFit="1" customWidth="1"/>
    <col min="11000" max="11000" width="11.7109375" customWidth="1"/>
    <col min="11001" max="11001" width="54" customWidth="1"/>
    <col min="11002" max="11002" width="18.5703125" customWidth="1"/>
    <col min="11007" max="11007" width="12.28515625" bestFit="1" customWidth="1"/>
    <col min="11256" max="11256" width="11.7109375" customWidth="1"/>
    <col min="11257" max="11257" width="54" customWidth="1"/>
    <col min="11258" max="11258" width="18.5703125" customWidth="1"/>
    <col min="11263" max="11263" width="12.28515625" bestFit="1" customWidth="1"/>
    <col min="11512" max="11512" width="11.7109375" customWidth="1"/>
    <col min="11513" max="11513" width="54" customWidth="1"/>
    <col min="11514" max="11514" width="18.5703125" customWidth="1"/>
    <col min="11519" max="11519" width="12.28515625" bestFit="1" customWidth="1"/>
    <col min="11768" max="11768" width="11.7109375" customWidth="1"/>
    <col min="11769" max="11769" width="54" customWidth="1"/>
    <col min="11770" max="11770" width="18.5703125" customWidth="1"/>
    <col min="11775" max="11775" width="12.28515625" bestFit="1" customWidth="1"/>
    <col min="12024" max="12024" width="11.7109375" customWidth="1"/>
    <col min="12025" max="12025" width="54" customWidth="1"/>
    <col min="12026" max="12026" width="18.5703125" customWidth="1"/>
    <col min="12031" max="12031" width="12.28515625" bestFit="1" customWidth="1"/>
    <col min="12280" max="12280" width="11.7109375" customWidth="1"/>
    <col min="12281" max="12281" width="54" customWidth="1"/>
    <col min="12282" max="12282" width="18.5703125" customWidth="1"/>
    <col min="12287" max="12287" width="12.28515625" bestFit="1" customWidth="1"/>
    <col min="12536" max="12536" width="11.7109375" customWidth="1"/>
    <col min="12537" max="12537" width="54" customWidth="1"/>
    <col min="12538" max="12538" width="18.5703125" customWidth="1"/>
    <col min="12543" max="12543" width="12.28515625" bestFit="1" customWidth="1"/>
    <col min="12792" max="12792" width="11.7109375" customWidth="1"/>
    <col min="12793" max="12793" width="54" customWidth="1"/>
    <col min="12794" max="12794" width="18.5703125" customWidth="1"/>
    <col min="12799" max="12799" width="12.28515625" bestFit="1" customWidth="1"/>
    <col min="13048" max="13048" width="11.7109375" customWidth="1"/>
    <col min="13049" max="13049" width="54" customWidth="1"/>
    <col min="13050" max="13050" width="18.5703125" customWidth="1"/>
    <col min="13055" max="13055" width="12.28515625" bestFit="1" customWidth="1"/>
    <col min="13304" max="13304" width="11.7109375" customWidth="1"/>
    <col min="13305" max="13305" width="54" customWidth="1"/>
    <col min="13306" max="13306" width="18.5703125" customWidth="1"/>
    <col min="13311" max="13311" width="12.28515625" bestFit="1" customWidth="1"/>
    <col min="13560" max="13560" width="11.7109375" customWidth="1"/>
    <col min="13561" max="13561" width="54" customWidth="1"/>
    <col min="13562" max="13562" width="18.5703125" customWidth="1"/>
    <col min="13567" max="13567" width="12.28515625" bestFit="1" customWidth="1"/>
    <col min="13816" max="13816" width="11.7109375" customWidth="1"/>
    <col min="13817" max="13817" width="54" customWidth="1"/>
    <col min="13818" max="13818" width="18.5703125" customWidth="1"/>
    <col min="13823" max="13823" width="12.28515625" bestFit="1" customWidth="1"/>
    <col min="14072" max="14072" width="11.7109375" customWidth="1"/>
    <col min="14073" max="14073" width="54" customWidth="1"/>
    <col min="14074" max="14074" width="18.5703125" customWidth="1"/>
    <col min="14079" max="14079" width="12.28515625" bestFit="1" customWidth="1"/>
    <col min="14328" max="14328" width="11.7109375" customWidth="1"/>
    <col min="14329" max="14329" width="54" customWidth="1"/>
    <col min="14330" max="14330" width="18.5703125" customWidth="1"/>
    <col min="14335" max="14335" width="12.28515625" bestFit="1" customWidth="1"/>
    <col min="14584" max="14584" width="11.7109375" customWidth="1"/>
    <col min="14585" max="14585" width="54" customWidth="1"/>
    <col min="14586" max="14586" width="18.5703125" customWidth="1"/>
    <col min="14591" max="14591" width="12.28515625" bestFit="1" customWidth="1"/>
    <col min="14840" max="14840" width="11.7109375" customWidth="1"/>
    <col min="14841" max="14841" width="54" customWidth="1"/>
    <col min="14842" max="14842" width="18.5703125" customWidth="1"/>
    <col min="14847" max="14847" width="12.28515625" bestFit="1" customWidth="1"/>
    <col min="15096" max="15096" width="11.7109375" customWidth="1"/>
    <col min="15097" max="15097" width="54" customWidth="1"/>
    <col min="15098" max="15098" width="18.5703125" customWidth="1"/>
    <col min="15103" max="15103" width="12.28515625" bestFit="1" customWidth="1"/>
    <col min="15352" max="15352" width="11.7109375" customWidth="1"/>
    <col min="15353" max="15353" width="54" customWidth="1"/>
    <col min="15354" max="15354" width="18.5703125" customWidth="1"/>
    <col min="15359" max="15359" width="12.28515625" bestFit="1" customWidth="1"/>
    <col min="15608" max="15608" width="11.7109375" customWidth="1"/>
    <col min="15609" max="15609" width="54" customWidth="1"/>
    <col min="15610" max="15610" width="18.5703125" customWidth="1"/>
    <col min="15615" max="15615" width="12.28515625" bestFit="1" customWidth="1"/>
    <col min="15864" max="15864" width="11.7109375" customWidth="1"/>
    <col min="15865" max="15865" width="54" customWidth="1"/>
    <col min="15866" max="15866" width="18.5703125" customWidth="1"/>
    <col min="15871" max="15871" width="12.28515625" bestFit="1" customWidth="1"/>
    <col min="16120" max="16120" width="11.7109375" customWidth="1"/>
    <col min="16121" max="16121" width="54" customWidth="1"/>
    <col min="16122" max="16122" width="18.5703125" customWidth="1"/>
    <col min="16127" max="16127" width="12.28515625" bestFit="1" customWidth="1"/>
  </cols>
  <sheetData>
    <row r="1" spans="1:7" x14ac:dyDescent="0.25">
      <c r="A1" s="6" t="s">
        <v>10</v>
      </c>
      <c r="B1" s="6" t="s">
        <v>56</v>
      </c>
      <c r="C1" s="7" t="s">
        <v>57</v>
      </c>
      <c r="E1" s="8" t="s">
        <v>58</v>
      </c>
      <c r="G1" s="8" t="s">
        <v>47</v>
      </c>
    </row>
    <row r="2" spans="1:7" x14ac:dyDescent="0.25">
      <c r="A2" s="10" t="s">
        <v>9</v>
      </c>
      <c r="B2" s="1" t="s">
        <v>59</v>
      </c>
      <c r="C2" s="5">
        <v>20</v>
      </c>
      <c r="E2" s="9">
        <v>0.04</v>
      </c>
      <c r="G2" s="9">
        <v>0.05</v>
      </c>
    </row>
    <row r="3" spans="1:7" x14ac:dyDescent="0.25">
      <c r="A3" s="10" t="s">
        <v>15</v>
      </c>
      <c r="B3" s="1" t="s">
        <v>61</v>
      </c>
      <c r="C3" s="5">
        <v>24.44</v>
      </c>
      <c r="E3" s="9">
        <v>0.1</v>
      </c>
      <c r="G3" s="9">
        <v>0.1</v>
      </c>
    </row>
    <row r="4" spans="1:7" x14ac:dyDescent="0.25">
      <c r="A4" s="10" t="s">
        <v>16</v>
      </c>
      <c r="B4" s="1" t="s">
        <v>62</v>
      </c>
      <c r="C4" s="5">
        <v>3.15</v>
      </c>
      <c r="E4" s="9">
        <v>0.21</v>
      </c>
      <c r="G4" s="9">
        <v>0.15</v>
      </c>
    </row>
    <row r="5" spans="1:7" x14ac:dyDescent="0.25">
      <c r="A5" s="10" t="s">
        <v>17</v>
      </c>
      <c r="B5" s="1" t="s">
        <v>63</v>
      </c>
      <c r="C5" s="5">
        <v>3.15</v>
      </c>
      <c r="G5" s="9">
        <v>0.2</v>
      </c>
    </row>
    <row r="6" spans="1:7" x14ac:dyDescent="0.25">
      <c r="A6" s="10" t="s">
        <v>18</v>
      </c>
      <c r="B6" s="1" t="s">
        <v>64</v>
      </c>
      <c r="C6" s="5">
        <v>3.15</v>
      </c>
      <c r="G6" s="9">
        <v>0.25</v>
      </c>
    </row>
    <row r="7" spans="1:7" x14ac:dyDescent="0.25">
      <c r="A7" s="10" t="s">
        <v>19</v>
      </c>
      <c r="B7" s="1" t="s">
        <v>65</v>
      </c>
      <c r="C7" s="5">
        <v>3.15</v>
      </c>
      <c r="G7" s="9">
        <v>0.3</v>
      </c>
    </row>
    <row r="8" spans="1:7" x14ac:dyDescent="0.25">
      <c r="A8" s="10" t="s">
        <v>20</v>
      </c>
      <c r="B8" s="1" t="s">
        <v>36</v>
      </c>
      <c r="C8" s="5">
        <v>11.99</v>
      </c>
    </row>
    <row r="9" spans="1:7" x14ac:dyDescent="0.25">
      <c r="A9" s="10" t="s">
        <v>21</v>
      </c>
      <c r="B9" s="1" t="s">
        <v>66</v>
      </c>
      <c r="C9" s="5">
        <v>0.28999999999999998</v>
      </c>
    </row>
    <row r="10" spans="1:7" x14ac:dyDescent="0.25">
      <c r="A10" s="10" t="s">
        <v>22</v>
      </c>
      <c r="B10" s="1" t="s">
        <v>67</v>
      </c>
      <c r="C10" s="5">
        <v>0.44</v>
      </c>
    </row>
    <row r="11" spans="1:7" x14ac:dyDescent="0.25">
      <c r="A11" s="10" t="s">
        <v>23</v>
      </c>
      <c r="B11" s="1" t="s">
        <v>68</v>
      </c>
      <c r="C11" s="5">
        <v>0.7</v>
      </c>
    </row>
    <row r="12" spans="1:7" x14ac:dyDescent="0.25">
      <c r="A12" s="10" t="s">
        <v>24</v>
      </c>
      <c r="B12" s="1" t="s">
        <v>69</v>
      </c>
      <c r="C12" s="5">
        <v>0.96</v>
      </c>
    </row>
    <row r="13" spans="1:7" x14ac:dyDescent="0.25">
      <c r="A13" s="10" t="s">
        <v>25</v>
      </c>
      <c r="B13" s="1" t="s">
        <v>70</v>
      </c>
      <c r="C13" s="5">
        <v>12.95</v>
      </c>
    </row>
    <row r="14" spans="1:7" x14ac:dyDescent="0.25">
      <c r="A14" s="10" t="s">
        <v>26</v>
      </c>
      <c r="B14" s="1" t="s">
        <v>38</v>
      </c>
      <c r="C14" s="5">
        <v>1.73</v>
      </c>
    </row>
    <row r="15" spans="1:7" x14ac:dyDescent="0.25">
      <c r="A15" s="10" t="s">
        <v>27</v>
      </c>
      <c r="B15" s="1" t="s">
        <v>39</v>
      </c>
      <c r="C15" s="5">
        <v>3.44</v>
      </c>
    </row>
    <row r="16" spans="1:7" x14ac:dyDescent="0.25">
      <c r="A16" s="10" t="s">
        <v>28</v>
      </c>
      <c r="B16" s="1" t="s">
        <v>40</v>
      </c>
      <c r="C16" s="5">
        <v>5.49</v>
      </c>
    </row>
    <row r="17" spans="1:3" x14ac:dyDescent="0.25">
      <c r="A17" s="10" t="s">
        <v>29</v>
      </c>
      <c r="B17" s="1" t="s">
        <v>37</v>
      </c>
      <c r="C17" s="50">
        <v>3.12</v>
      </c>
    </row>
    <row r="18" spans="1:3" x14ac:dyDescent="0.25">
      <c r="A18" s="10" t="s">
        <v>30</v>
      </c>
      <c r="B18" s="1" t="s">
        <v>41</v>
      </c>
      <c r="C18" s="5">
        <v>2.39</v>
      </c>
    </row>
    <row r="19" spans="1:3" x14ac:dyDescent="0.25">
      <c r="A19" s="10" t="s">
        <v>31</v>
      </c>
      <c r="B19" s="1" t="s">
        <v>71</v>
      </c>
      <c r="C19" s="5">
        <v>6.17</v>
      </c>
    </row>
    <row r="20" spans="1:3" x14ac:dyDescent="0.25">
      <c r="A20" s="10" t="s">
        <v>32</v>
      </c>
      <c r="B20" s="1" t="s">
        <v>72</v>
      </c>
      <c r="C20" s="5">
        <v>0.2</v>
      </c>
    </row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Orzamento</vt:lpstr>
      <vt:lpstr>Referencias</vt:lpstr>
      <vt:lpstr>Desconto</vt:lpstr>
      <vt:lpstr>IVA</vt:lpstr>
      <vt:lpstr>Precio</vt:lpstr>
      <vt:lpstr>Ref.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xose</dc:creator>
  <cp:lastModifiedBy>AULA111</cp:lastModifiedBy>
  <cp:lastPrinted>2014-06-22T16:04:16Z</cp:lastPrinted>
  <dcterms:created xsi:type="dcterms:W3CDTF">2014-06-18T16:25:39Z</dcterms:created>
  <dcterms:modified xsi:type="dcterms:W3CDTF">2019-04-09T16:08:53Z</dcterms:modified>
</cp:coreProperties>
</file>