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5180" windowHeight="1176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8" i="1"/>
  <c r="F6"/>
  <c r="F5"/>
  <c r="F4"/>
  <c r="F3"/>
  <c r="F2"/>
  <c r="F7" s="1"/>
  <c r="H7" s="1"/>
  <c r="J7" s="1"/>
  <c r="D10"/>
  <c r="C3"/>
  <c r="C4"/>
  <c r="C5"/>
  <c r="C6"/>
  <c r="C2"/>
  <c r="D2" s="1"/>
  <c r="D8" s="1"/>
  <c r="D3"/>
  <c r="D4"/>
  <c r="D5"/>
  <c r="D6"/>
</calcChain>
</file>

<file path=xl/sharedStrings.xml><?xml version="1.0" encoding="utf-8"?>
<sst xmlns="http://schemas.openxmlformats.org/spreadsheetml/2006/main" count="13" uniqueCount="13">
  <si>
    <t>T (s)</t>
  </si>
  <si>
    <t>T2 (s2)</t>
  </si>
  <si>
    <t>m (kg)</t>
  </si>
  <si>
    <t>k (N/m)</t>
  </si>
  <si>
    <t>k media =</t>
  </si>
  <si>
    <t>m =</t>
  </si>
  <si>
    <t>k grafica =</t>
  </si>
  <si>
    <t>suma =</t>
  </si>
  <si>
    <t>desv típica mostral</t>
  </si>
  <si>
    <t>desv típica da media</t>
  </si>
  <si>
    <t>desv estándar excel</t>
  </si>
  <si>
    <t>k = 5,03 +- 0,04 (N/m)</t>
  </si>
  <si>
    <t>(k-kmedio)^2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</si>
</sst>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resorte método dinámico: periodo vs masa</a:t>
            </a:r>
          </a:p>
        </c:rich>
      </c:tx>
      <c:layout>
        <c:manualLayout>
          <c:xMode val="edge"/>
          <c:yMode val="edge"/>
          <c:x val="0.26312961182149691"/>
          <c:y val="9.0439492935723482E-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91997143814482"/>
          <c:y val="9.6196973089884313E-2"/>
          <c:w val="0.81525004510520249"/>
          <c:h val="0.76062722908280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Eq val="1"/>
            <c:trendlineLbl>
              <c:layout>
                <c:manualLayout>
                  <c:x val="-0.20262987682766981"/>
                  <c:y val="3.661752387334562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Hoja1!$A$2:$A$6</c:f>
              <c:numCache>
                <c:formatCode>General</c:formatCode>
                <c:ptCount val="5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</c:numCache>
            </c:numRef>
          </c:xVal>
          <c:yVal>
            <c:numRef>
              <c:f>Hoja1!$B$2:$B$6</c:f>
              <c:numCache>
                <c:formatCode>General</c:formatCode>
                <c:ptCount val="5"/>
                <c:pt idx="0">
                  <c:v>0.2</c:v>
                </c:pt>
                <c:pt idx="1">
                  <c:v>0.28000000000000003</c:v>
                </c:pt>
                <c:pt idx="2">
                  <c:v>0.34</c:v>
                </c:pt>
                <c:pt idx="3">
                  <c:v>0.4</c:v>
                </c:pt>
                <c:pt idx="4">
                  <c:v>0.44</c:v>
                </c:pt>
              </c:numCache>
            </c:numRef>
          </c:yVal>
        </c:ser>
        <c:axId val="110671744"/>
        <c:axId val="117178368"/>
      </c:scatterChart>
      <c:valAx>
        <c:axId val="110671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 (kg)</a:t>
                </a:r>
              </a:p>
            </c:rich>
          </c:tx>
          <c:layout>
            <c:manualLayout>
              <c:xMode val="edge"/>
              <c:yMode val="edge"/>
              <c:x val="0.49657916416479986"/>
              <c:y val="0.928412647262836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178368"/>
        <c:crosses val="autoZero"/>
        <c:crossBetween val="midCat"/>
      </c:valAx>
      <c:valAx>
        <c:axId val="117178368"/>
        <c:scaling>
          <c:orientation val="minMax"/>
          <c:min val="0.150000000000000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 (s)</a:t>
                </a:r>
              </a:p>
            </c:rich>
          </c:tx>
          <c:layout>
            <c:manualLayout>
              <c:xMode val="edge"/>
              <c:yMode val="edge"/>
              <c:x val="8.7976623572503868E-3"/>
              <c:y val="0.439597795631680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6717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resorte método dinámico: periodo ao cadrado vs masa</a:t>
            </a:r>
          </a:p>
        </c:rich>
      </c:tx>
      <c:layout>
        <c:manualLayout>
          <c:xMode val="edge"/>
          <c:yMode val="edge"/>
          <c:x val="0.23091976516634055"/>
          <c:y val="3.04000000000000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937377690802352"/>
          <c:y val="8.6400067500052746E-2"/>
          <c:w val="0.84735812133072408"/>
          <c:h val="0.7792006087504759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Hoja1!$A$2:$A$6</c:f>
              <c:numCache>
                <c:formatCode>General</c:formatCode>
                <c:ptCount val="5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</c:numCache>
            </c:numRef>
          </c:xVal>
          <c:yVal>
            <c:numRef>
              <c:f>Hoja1!$C$2:$C$6</c:f>
              <c:numCache>
                <c:formatCode>General</c:formatCode>
                <c:ptCount val="5"/>
                <c:pt idx="0">
                  <c:v>4.0000000000000008E-2</c:v>
                </c:pt>
                <c:pt idx="1">
                  <c:v>7.8400000000000011E-2</c:v>
                </c:pt>
                <c:pt idx="2">
                  <c:v>0.11560000000000002</c:v>
                </c:pt>
                <c:pt idx="3">
                  <c:v>0.16000000000000003</c:v>
                </c:pt>
                <c:pt idx="4">
                  <c:v>0.19359999999999999</c:v>
                </c:pt>
              </c:numCache>
            </c:numRef>
          </c:yVal>
        </c:ser>
        <c:axId val="117215616"/>
        <c:axId val="117217536"/>
      </c:scatterChart>
      <c:valAx>
        <c:axId val="117215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6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 (kg)</a:t>
                </a:r>
              </a:p>
            </c:rich>
          </c:tx>
          <c:layout>
            <c:manualLayout>
              <c:xMode val="edge"/>
              <c:yMode val="edge"/>
              <c:x val="0.50880626223091951"/>
              <c:y val="0.93280072875056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217536"/>
        <c:crosses val="autoZero"/>
        <c:crossBetween val="midCat"/>
      </c:valAx>
      <c:valAx>
        <c:axId val="117217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T2 (s2)</a:t>
                </a:r>
              </a:p>
            </c:rich>
          </c:tx>
          <c:layout>
            <c:manualLayout>
              <c:xMode val="edge"/>
              <c:yMode val="edge"/>
              <c:x val="2.1526418786692758E-2"/>
              <c:y val="0.414400323750253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2156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31</xdr:row>
      <xdr:rowOff>57150</xdr:rowOff>
    </xdr:from>
    <xdr:to>
      <xdr:col>9</xdr:col>
      <xdr:colOff>47625</xdr:colOff>
      <xdr:row>52</xdr:row>
      <xdr:rowOff>104775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10</xdr:row>
      <xdr:rowOff>66674</xdr:rowOff>
    </xdr:from>
    <xdr:to>
      <xdr:col>9</xdr:col>
      <xdr:colOff>28575</xdr:colOff>
      <xdr:row>33</xdr:row>
      <xdr:rowOff>114300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zoomScale="130" zoomScaleNormal="130" workbookViewId="0">
      <selection activeCell="G5" sqref="G5"/>
    </sheetView>
  </sheetViews>
  <sheetFormatPr defaultColWidth="11.42578125" defaultRowHeight="15"/>
  <cols>
    <col min="1" max="4" width="11.42578125" style="1"/>
    <col min="7" max="7" width="19" customWidth="1"/>
    <col min="9" max="9" width="20" customWidth="1"/>
  </cols>
  <sheetData>
    <row r="1" spans="1:10" ht="15.75">
      <c r="A1" s="2" t="s">
        <v>2</v>
      </c>
      <c r="B1" s="2" t="s">
        <v>0</v>
      </c>
      <c r="C1" s="2" t="s">
        <v>1</v>
      </c>
      <c r="D1" s="2" t="s">
        <v>3</v>
      </c>
      <c r="F1" s="10" t="s">
        <v>12</v>
      </c>
    </row>
    <row r="2" spans="1:10">
      <c r="A2" s="1">
        <v>5.0000000000000001E-3</v>
      </c>
      <c r="B2" s="1">
        <v>0.2</v>
      </c>
      <c r="C2" s="1">
        <f>B2^2</f>
        <v>4.0000000000000008E-2</v>
      </c>
      <c r="D2" s="1">
        <f xml:space="preserve"> (4*(3.1416)^2)*A2/C2</f>
        <v>4.9348252799999992</v>
      </c>
      <c r="E2" s="12"/>
      <c r="F2" s="12">
        <f xml:space="preserve"> (D2-D8)^2</f>
        <v>8.1604541404938519E-3</v>
      </c>
      <c r="G2" s="12"/>
      <c r="H2" s="12"/>
      <c r="I2" s="12"/>
      <c r="J2" s="12"/>
    </row>
    <row r="3" spans="1:10">
      <c r="A3" s="1">
        <v>0.01</v>
      </c>
      <c r="B3" s="1">
        <v>0.28000000000000003</v>
      </c>
      <c r="C3" s="1">
        <f>B3^2</f>
        <v>7.8400000000000011E-2</v>
      </c>
      <c r="D3" s="1">
        <f xml:space="preserve"> (4*(3.1416)^2)*A3/C3</f>
        <v>5.0355359999999996</v>
      </c>
      <c r="E3" s="12"/>
      <c r="F3" s="12">
        <f xml:space="preserve"> (D3-D8)^2</f>
        <v>1.0765075123814836E-4</v>
      </c>
      <c r="G3" s="12"/>
      <c r="H3" s="12"/>
      <c r="I3" s="12"/>
      <c r="J3" s="12"/>
    </row>
    <row r="4" spans="1:10">
      <c r="A4" s="1">
        <v>1.4999999999999999E-2</v>
      </c>
      <c r="B4" s="1">
        <v>0.34</v>
      </c>
      <c r="C4" s="1">
        <f>B4^2</f>
        <v>0.11560000000000002</v>
      </c>
      <c r="D4" s="1">
        <f xml:space="preserve"> (4*(3.1416)^2)*A4/C4</f>
        <v>5.1226559999999992</v>
      </c>
      <c r="E4" s="12"/>
      <c r="F4" s="12">
        <f xml:space="preserve"> (D4-D8)^2</f>
        <v>9.5053701803581147E-3</v>
      </c>
      <c r="G4" s="12"/>
      <c r="H4" s="12"/>
      <c r="I4" s="12"/>
      <c r="J4" s="12"/>
    </row>
    <row r="5" spans="1:10">
      <c r="A5" s="1">
        <v>0.02</v>
      </c>
      <c r="B5" s="1">
        <v>0.4</v>
      </c>
      <c r="C5" s="1">
        <f>B5^2</f>
        <v>0.16000000000000003</v>
      </c>
      <c r="D5" s="1">
        <f xml:space="preserve"> (4*(3.1416)^2)*A5/C5</f>
        <v>4.9348252799999992</v>
      </c>
      <c r="E5" s="12"/>
      <c r="F5" s="12">
        <f xml:space="preserve"> (D5-D8)^2</f>
        <v>8.1604541404938519E-3</v>
      </c>
      <c r="G5" s="12"/>
      <c r="H5" s="12"/>
      <c r="I5" s="12"/>
      <c r="J5" s="12"/>
    </row>
    <row r="6" spans="1:10">
      <c r="A6" s="1">
        <v>2.5000000000000001E-2</v>
      </c>
      <c r="B6" s="1">
        <v>0.44</v>
      </c>
      <c r="C6" s="1">
        <f>B6^2</f>
        <v>0.19359999999999999</v>
      </c>
      <c r="D6" s="1">
        <f xml:space="preserve"> (4*(3.1416)^2)*A6/C6</f>
        <v>5.0979600000000005</v>
      </c>
      <c r="E6" s="12"/>
      <c r="F6" s="12">
        <f xml:space="preserve"> (D6-D8)^2</f>
        <v>5.2997654530623087E-3</v>
      </c>
      <c r="G6" s="12"/>
      <c r="H6" s="12"/>
      <c r="I6" s="12"/>
      <c r="J6" s="12"/>
    </row>
    <row r="7" spans="1:10" ht="15.75">
      <c r="E7" s="13" t="s">
        <v>7</v>
      </c>
      <c r="F7" s="12">
        <f>SUM(F2:F6)</f>
        <v>3.1233694665646274E-2</v>
      </c>
      <c r="G7" s="14" t="s">
        <v>8</v>
      </c>
      <c r="H7" s="12">
        <f>(F7/4)^0.5</f>
        <v>8.8365285414644418E-2</v>
      </c>
      <c r="I7" s="14" t="s">
        <v>9</v>
      </c>
      <c r="J7" s="12">
        <f>H7/(5^0.5)</f>
        <v>3.9518157007663118E-2</v>
      </c>
    </row>
    <row r="8" spans="1:10" ht="15.75">
      <c r="C8" s="4" t="s">
        <v>4</v>
      </c>
      <c r="D8" s="5">
        <f>AVERAGE(D2:D6)</f>
        <v>5.0251605119999994</v>
      </c>
      <c r="E8" s="14"/>
      <c r="F8" s="12"/>
      <c r="G8" s="14" t="s">
        <v>10</v>
      </c>
      <c r="H8" s="12">
        <f>STDEV(D2:D6)</f>
        <v>8.8365285414641767E-2</v>
      </c>
      <c r="I8" s="12"/>
      <c r="J8" s="12"/>
    </row>
    <row r="9" spans="1:10" ht="18">
      <c r="C9" s="7"/>
      <c r="D9" s="8"/>
      <c r="I9" s="11" t="s">
        <v>11</v>
      </c>
    </row>
    <row r="10" spans="1:10" ht="15.75">
      <c r="A10" s="3" t="s">
        <v>5</v>
      </c>
      <c r="B10" s="1">
        <v>7.7759999999999998</v>
      </c>
      <c r="C10" s="9" t="s">
        <v>6</v>
      </c>
      <c r="D10" s="6">
        <f>4*PI()^2/B10</f>
        <v>5.0769569964451433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egparada</dc:creator>
  <cp:lastModifiedBy>egparada</cp:lastModifiedBy>
  <dcterms:created xsi:type="dcterms:W3CDTF">2012-10-19T16:47:04Z</dcterms:created>
  <dcterms:modified xsi:type="dcterms:W3CDTF">2016-02-26T12:52:52Z</dcterms:modified>
</cp:coreProperties>
</file>