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avi Anta\Downloads\"/>
    </mc:Choice>
  </mc:AlternateContent>
  <xr:revisionPtr revIDLastSave="0" documentId="13_ncr:1_{8F7910D4-F70E-462A-AA83-879BD80A93CE}" xr6:coauthVersionLast="47" xr6:coauthVersionMax="47" xr10:uidLastSave="{00000000-0000-0000-0000-000000000000}"/>
  <bookViews>
    <workbookView xWindow="-108" yWindow="-108" windowWidth="23256" windowHeight="12576" tabRatio="870" firstSheet="4" activeTab="5" xr2:uid="{00000000-000D-0000-FFFF-FFFF00000000}"/>
  </bookViews>
  <sheets>
    <sheet name="Puntos" sheetId="1" r:id="rId1"/>
    <sheet name="Recompensas-Niveles" sheetId="3" r:id="rId2"/>
    <sheet name="1ª Borrador ENTRADA 4D" sheetId="4" r:id="rId3"/>
    <sheet name="1ª Borrador SAÍDA 4D " sheetId="5" r:id="rId4"/>
    <sheet name="MEDIAS 1ª" sheetId="6" r:id="rId5"/>
    <sheet name="2ª Borrador ENTRADA 4D" sheetId="7" r:id="rId6"/>
    <sheet name="2ª Borrador SAÍDA 4D " sheetId="8" r:id="rId7"/>
    <sheet name="MEDIAS 2ª" sheetId="9" r:id="rId8"/>
    <sheet name="3ª Borrador ENTRADA 4D" sheetId="10" r:id="rId9"/>
    <sheet name="3ª Borrador SAÍDA 4D " sheetId="11" r:id="rId10"/>
    <sheet name="MEDIAS 3ª" sheetId="12" r:id="rId11"/>
    <sheet name="Tarefas" sheetId="13" r:id="rId12"/>
    <sheet name="Equipos" sheetId="14" r:id="rId13"/>
  </sheets>
  <definedNames>
    <definedName name="_xlnm._FilterDatabase" localSheetId="12" hidden="1">Equipos!$A$1:$C$27</definedName>
    <definedName name="_xlnm._FilterDatabase" localSheetId="7" hidden="1">'MEDIAS 2ª'!$A$1:$J$27</definedName>
    <definedName name="_xlnm._FilterDatabase" localSheetId="10" hidden="1">'MEDIAS 3ª'!$A$1:$J$27</definedName>
    <definedName name="_xlnm._FilterDatabase" localSheetId="11" hidden="1">Tarefas!$A$1:$C$28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8" roundtripDataChecksum="2CqebWXquL0HKerT2np2uWciGSgE/ldnCTVF8sJrXrY="/>
    </ext>
  </extLst>
</workbook>
</file>

<file path=xl/calcChain.xml><?xml version="1.0" encoding="utf-8"?>
<calcChain xmlns="http://schemas.openxmlformats.org/spreadsheetml/2006/main">
  <c r="Y4" i="8" l="1"/>
  <c r="F23" i="13"/>
  <c r="D28" i="12"/>
  <c r="C28" i="12"/>
  <c r="B28" i="12"/>
  <c r="K27" i="12"/>
  <c r="E27" i="12"/>
  <c r="K26" i="12"/>
  <c r="E26" i="12"/>
  <c r="K25" i="12"/>
  <c r="E25" i="12"/>
  <c r="K24" i="12"/>
  <c r="E24" i="12"/>
  <c r="K23" i="12"/>
  <c r="E23" i="12"/>
  <c r="K22" i="12"/>
  <c r="E22" i="12"/>
  <c r="K21" i="12"/>
  <c r="E21" i="12"/>
  <c r="K20" i="12"/>
  <c r="E20" i="12"/>
  <c r="K19" i="12"/>
  <c r="E19" i="12"/>
  <c r="K18" i="12"/>
  <c r="E18" i="12"/>
  <c r="K17" i="12"/>
  <c r="E17" i="12"/>
  <c r="K16" i="12"/>
  <c r="E16" i="12"/>
  <c r="K15" i="12"/>
  <c r="E15" i="12"/>
  <c r="K14" i="12"/>
  <c r="E14" i="12"/>
  <c r="K13" i="12"/>
  <c r="E13" i="12"/>
  <c r="K12" i="12"/>
  <c r="E12" i="12"/>
  <c r="K11" i="12"/>
  <c r="E11" i="12"/>
  <c r="K10" i="12"/>
  <c r="E10" i="12"/>
  <c r="K9" i="12"/>
  <c r="E9" i="12"/>
  <c r="K8" i="12"/>
  <c r="E8" i="12"/>
  <c r="K7" i="12"/>
  <c r="E7" i="12"/>
  <c r="K6" i="12"/>
  <c r="E6" i="12"/>
  <c r="K5" i="12"/>
  <c r="E5" i="12"/>
  <c r="K4" i="12"/>
  <c r="E4" i="12"/>
  <c r="K3" i="12"/>
  <c r="E3" i="12"/>
  <c r="K2" i="12"/>
  <c r="E2" i="12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B28" i="11"/>
  <c r="W27" i="11"/>
  <c r="V27" i="11"/>
  <c r="U27" i="11"/>
  <c r="T27" i="11"/>
  <c r="S27" i="11"/>
  <c r="R27" i="11"/>
  <c r="Q27" i="11"/>
  <c r="P27" i="11"/>
  <c r="AA27" i="11" s="1"/>
  <c r="O27" i="11"/>
  <c r="N27" i="11"/>
  <c r="M27" i="11"/>
  <c r="L27" i="11"/>
  <c r="K27" i="11"/>
  <c r="J27" i="11"/>
  <c r="I27" i="11"/>
  <c r="H27" i="11"/>
  <c r="G27" i="11"/>
  <c r="F27" i="11"/>
  <c r="D27" i="11"/>
  <c r="B27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B26" i="11"/>
  <c r="W25" i="11"/>
  <c r="V25" i="11"/>
  <c r="U25" i="11"/>
  <c r="T25" i="11"/>
  <c r="S25" i="11"/>
  <c r="R25" i="11"/>
  <c r="Q25" i="11"/>
  <c r="P25" i="11"/>
  <c r="O25" i="11"/>
  <c r="N25" i="11"/>
  <c r="AA25" i="11" s="1"/>
  <c r="M25" i="11"/>
  <c r="L25" i="11"/>
  <c r="K25" i="11"/>
  <c r="J25" i="11"/>
  <c r="I25" i="11"/>
  <c r="H25" i="11"/>
  <c r="G25" i="11"/>
  <c r="F25" i="11"/>
  <c r="B25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B24" i="11"/>
  <c r="AA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D23" i="11"/>
  <c r="B23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B22" i="11"/>
  <c r="AA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D21" i="11"/>
  <c r="B21" i="11"/>
  <c r="W20" i="11"/>
  <c r="V20" i="11"/>
  <c r="U20" i="11"/>
  <c r="T20" i="11"/>
  <c r="S20" i="11"/>
  <c r="R20" i="11"/>
  <c r="Q20" i="11"/>
  <c r="P20" i="11"/>
  <c r="O20" i="11"/>
  <c r="N20" i="11"/>
  <c r="AA20" i="11" s="1"/>
  <c r="M20" i="11"/>
  <c r="L20" i="11"/>
  <c r="K20" i="11"/>
  <c r="J20" i="11"/>
  <c r="I20" i="11"/>
  <c r="H20" i="11"/>
  <c r="G20" i="11"/>
  <c r="F20" i="11"/>
  <c r="E20" i="11"/>
  <c r="B20" i="11"/>
  <c r="AA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D19" i="11"/>
  <c r="B19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D18" i="11"/>
  <c r="B18" i="11"/>
  <c r="W17" i="11"/>
  <c r="V17" i="11"/>
  <c r="U17" i="11"/>
  <c r="T17" i="11"/>
  <c r="S17" i="11"/>
  <c r="R17" i="11"/>
  <c r="Q17" i="11"/>
  <c r="P17" i="11"/>
  <c r="O17" i="11"/>
  <c r="N17" i="11"/>
  <c r="AA17" i="11" s="1"/>
  <c r="M17" i="11"/>
  <c r="L17" i="11"/>
  <c r="K17" i="11"/>
  <c r="J17" i="11"/>
  <c r="I17" i="11"/>
  <c r="H17" i="11"/>
  <c r="G17" i="11"/>
  <c r="F17" i="11"/>
  <c r="D17" i="11"/>
  <c r="B17" i="11"/>
  <c r="AA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B16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D15" i="11"/>
  <c r="B15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D14" i="11"/>
  <c r="B14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B13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B12" i="11"/>
  <c r="AA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D11" i="11"/>
  <c r="B11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B10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D9" i="11"/>
  <c r="B9" i="11"/>
  <c r="W8" i="11"/>
  <c r="V8" i="11"/>
  <c r="U8" i="11"/>
  <c r="T8" i="11"/>
  <c r="S8" i="11"/>
  <c r="R8" i="11"/>
  <c r="Q8" i="11"/>
  <c r="P8" i="11"/>
  <c r="O8" i="11"/>
  <c r="N8" i="11"/>
  <c r="AA8" i="11" s="1"/>
  <c r="M8" i="11"/>
  <c r="L8" i="11"/>
  <c r="K8" i="11"/>
  <c r="J8" i="11"/>
  <c r="I8" i="11"/>
  <c r="H8" i="11"/>
  <c r="G8" i="11"/>
  <c r="F8" i="11"/>
  <c r="B8" i="11"/>
  <c r="W7" i="11"/>
  <c r="V7" i="11"/>
  <c r="U7" i="11"/>
  <c r="T7" i="11"/>
  <c r="S7" i="11"/>
  <c r="R7" i="11"/>
  <c r="Q7" i="11"/>
  <c r="P7" i="11"/>
  <c r="O7" i="11"/>
  <c r="N7" i="11"/>
  <c r="AA7" i="11" s="1"/>
  <c r="M7" i="11"/>
  <c r="L7" i="11"/>
  <c r="K7" i="11"/>
  <c r="J7" i="11"/>
  <c r="I7" i="11"/>
  <c r="H7" i="11"/>
  <c r="G7" i="11"/>
  <c r="F7" i="11"/>
  <c r="E7" i="11"/>
  <c r="B7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D6" i="11"/>
  <c r="B6" i="11"/>
  <c r="W5" i="11"/>
  <c r="V5" i="11"/>
  <c r="U5" i="11"/>
  <c r="T5" i="11"/>
  <c r="S5" i="11"/>
  <c r="R5" i="11"/>
  <c r="Q5" i="11"/>
  <c r="P5" i="11"/>
  <c r="O5" i="11"/>
  <c r="N5" i="11"/>
  <c r="AA5" i="11" s="1"/>
  <c r="M5" i="11"/>
  <c r="L5" i="11"/>
  <c r="K5" i="11"/>
  <c r="J5" i="11"/>
  <c r="I5" i="11"/>
  <c r="H5" i="11"/>
  <c r="G5" i="11"/>
  <c r="F5" i="11"/>
  <c r="D5" i="11"/>
  <c r="B5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D4" i="11"/>
  <c r="B4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B3" i="11"/>
  <c r="E2" i="11"/>
  <c r="D2" i="11"/>
  <c r="C2" i="11"/>
  <c r="C16" i="11" s="1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D2" i="10"/>
  <c r="T28" i="9"/>
  <c r="L28" i="9"/>
  <c r="D28" i="9"/>
  <c r="C28" i="9"/>
  <c r="B28" i="9"/>
  <c r="M27" i="9"/>
  <c r="E27" i="9"/>
  <c r="L27" i="9" s="1"/>
  <c r="N27" i="9" s="1"/>
  <c r="M26" i="9"/>
  <c r="E26" i="9"/>
  <c r="L26" i="9" s="1"/>
  <c r="N26" i="9" s="1"/>
  <c r="M25" i="9"/>
  <c r="E25" i="9"/>
  <c r="L25" i="9" s="1"/>
  <c r="N25" i="9" s="1"/>
  <c r="M24" i="9"/>
  <c r="E24" i="9"/>
  <c r="M23" i="9"/>
  <c r="E23" i="9"/>
  <c r="M22" i="9"/>
  <c r="E22" i="9"/>
  <c r="L22" i="9" s="1"/>
  <c r="N22" i="9" s="1"/>
  <c r="M21" i="9"/>
  <c r="E21" i="9"/>
  <c r="L21" i="9" s="1"/>
  <c r="N21" i="9" s="1"/>
  <c r="M20" i="9"/>
  <c r="E20" i="9"/>
  <c r="M19" i="9"/>
  <c r="E19" i="9"/>
  <c r="M18" i="9"/>
  <c r="E18" i="9"/>
  <c r="L18" i="9" s="1"/>
  <c r="N18" i="9" s="1"/>
  <c r="M17" i="9"/>
  <c r="E17" i="9"/>
  <c r="L17" i="9" s="1"/>
  <c r="N17" i="9" s="1"/>
  <c r="M16" i="9"/>
  <c r="E16" i="9"/>
  <c r="M15" i="9"/>
  <c r="E15" i="9"/>
  <c r="M14" i="9"/>
  <c r="E14" i="9"/>
  <c r="L14" i="9" s="1"/>
  <c r="N14" i="9" s="1"/>
  <c r="M13" i="9"/>
  <c r="E13" i="9"/>
  <c r="L13" i="9" s="1"/>
  <c r="N13" i="9" s="1"/>
  <c r="M12" i="9"/>
  <c r="E12" i="9"/>
  <c r="M11" i="9"/>
  <c r="E11" i="9"/>
  <c r="M10" i="9"/>
  <c r="E10" i="9"/>
  <c r="M9" i="9"/>
  <c r="L9" i="9"/>
  <c r="N9" i="9" s="1"/>
  <c r="E9" i="9"/>
  <c r="M8" i="9"/>
  <c r="E8" i="9"/>
  <c r="L8" i="9" s="1"/>
  <c r="N8" i="9" s="1"/>
  <c r="M7" i="9"/>
  <c r="E7" i="9"/>
  <c r="M6" i="9"/>
  <c r="E6" i="9"/>
  <c r="M5" i="9"/>
  <c r="L5" i="9"/>
  <c r="N5" i="9" s="1"/>
  <c r="E5" i="9"/>
  <c r="M4" i="9"/>
  <c r="E4" i="9"/>
  <c r="L4" i="9" s="1"/>
  <c r="N4" i="9" s="1"/>
  <c r="M3" i="9"/>
  <c r="E3" i="9"/>
  <c r="M2" i="9"/>
  <c r="E2" i="9"/>
  <c r="AA28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B28" i="8"/>
  <c r="Y27" i="8"/>
  <c r="W27" i="8"/>
  <c r="V27" i="8"/>
  <c r="U27" i="8"/>
  <c r="T27" i="8"/>
  <c r="S27" i="8"/>
  <c r="R27" i="8"/>
  <c r="Q27" i="8"/>
  <c r="P27" i="8"/>
  <c r="O27" i="8"/>
  <c r="N27" i="8"/>
  <c r="AA27" i="8" s="1"/>
  <c r="M27" i="8"/>
  <c r="L27" i="8"/>
  <c r="K27" i="8"/>
  <c r="J27" i="8"/>
  <c r="I27" i="8"/>
  <c r="H27" i="8"/>
  <c r="G27" i="8"/>
  <c r="F27" i="8"/>
  <c r="B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D26" i="8"/>
  <c r="B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B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B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B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B22" i="8"/>
  <c r="Y21" i="8"/>
  <c r="W21" i="8"/>
  <c r="V21" i="8"/>
  <c r="U21" i="8"/>
  <c r="T21" i="8"/>
  <c r="S21" i="8"/>
  <c r="R21" i="8"/>
  <c r="Q21" i="8"/>
  <c r="P21" i="8"/>
  <c r="O21" i="8"/>
  <c r="N21" i="8"/>
  <c r="AA21" i="8" s="1"/>
  <c r="M21" i="8"/>
  <c r="L21" i="8"/>
  <c r="K21" i="8"/>
  <c r="J21" i="8"/>
  <c r="I21" i="8"/>
  <c r="H21" i="8"/>
  <c r="G21" i="8"/>
  <c r="F21" i="8"/>
  <c r="D21" i="8"/>
  <c r="B21" i="8"/>
  <c r="AA20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C20" i="8"/>
  <c r="B20" i="8"/>
  <c r="Y19" i="8"/>
  <c r="W19" i="8"/>
  <c r="V19" i="8"/>
  <c r="U19" i="8"/>
  <c r="T19" i="8"/>
  <c r="S19" i="8"/>
  <c r="R19" i="8"/>
  <c r="Q19" i="8"/>
  <c r="P19" i="8"/>
  <c r="O19" i="8"/>
  <c r="N19" i="8"/>
  <c r="AA19" i="8" s="1"/>
  <c r="M19" i="8"/>
  <c r="L19" i="8"/>
  <c r="K19" i="8"/>
  <c r="J19" i="8"/>
  <c r="I19" i="8"/>
  <c r="H19" i="8"/>
  <c r="G19" i="8"/>
  <c r="F19" i="8"/>
  <c r="E19" i="8"/>
  <c r="B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D18" i="8"/>
  <c r="B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B17" i="8"/>
  <c r="Y16" i="8"/>
  <c r="W16" i="8"/>
  <c r="V16" i="8"/>
  <c r="U16" i="8"/>
  <c r="T16" i="8"/>
  <c r="S16" i="8"/>
  <c r="R16" i="8"/>
  <c r="Q16" i="8"/>
  <c r="P16" i="8"/>
  <c r="O16" i="8"/>
  <c r="AA16" i="8" s="1"/>
  <c r="N16" i="8"/>
  <c r="M16" i="8"/>
  <c r="L16" i="8"/>
  <c r="K16" i="8"/>
  <c r="J16" i="8"/>
  <c r="I16" i="8"/>
  <c r="H16" i="8"/>
  <c r="G16" i="8"/>
  <c r="F16" i="8"/>
  <c r="B16" i="8"/>
  <c r="Y15" i="8"/>
  <c r="W15" i="8"/>
  <c r="V15" i="8"/>
  <c r="U15" i="8"/>
  <c r="T15" i="8"/>
  <c r="S15" i="8"/>
  <c r="R15" i="8"/>
  <c r="Q15" i="8"/>
  <c r="P15" i="8"/>
  <c r="O15" i="8"/>
  <c r="N15" i="8"/>
  <c r="AA15" i="8" s="1"/>
  <c r="M15" i="8"/>
  <c r="L15" i="8"/>
  <c r="K15" i="8"/>
  <c r="J15" i="8"/>
  <c r="I15" i="8"/>
  <c r="H15" i="8"/>
  <c r="G15" i="8"/>
  <c r="F15" i="8"/>
  <c r="B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B14" i="8"/>
  <c r="Y13" i="8"/>
  <c r="W13" i="8"/>
  <c r="V13" i="8"/>
  <c r="U13" i="8"/>
  <c r="T13" i="8"/>
  <c r="S13" i="8"/>
  <c r="R13" i="8"/>
  <c r="Q13" i="8"/>
  <c r="P13" i="8"/>
  <c r="O13" i="8"/>
  <c r="N13" i="8"/>
  <c r="AA13" i="8" s="1"/>
  <c r="M13" i="8"/>
  <c r="L13" i="8"/>
  <c r="K13" i="8"/>
  <c r="J13" i="8"/>
  <c r="I13" i="8"/>
  <c r="H13" i="8"/>
  <c r="G13" i="8"/>
  <c r="F13" i="8"/>
  <c r="D13" i="8"/>
  <c r="B13" i="8"/>
  <c r="AA12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C12" i="8"/>
  <c r="B12" i="8"/>
  <c r="Y11" i="8"/>
  <c r="W11" i="8"/>
  <c r="V11" i="8"/>
  <c r="U11" i="8"/>
  <c r="T11" i="8"/>
  <c r="S11" i="8"/>
  <c r="R11" i="8"/>
  <c r="Q11" i="8"/>
  <c r="P11" i="8"/>
  <c r="O11" i="8"/>
  <c r="N11" i="8"/>
  <c r="AA11" i="8" s="1"/>
  <c r="M11" i="8"/>
  <c r="L11" i="8"/>
  <c r="K11" i="8"/>
  <c r="J11" i="8"/>
  <c r="I11" i="8"/>
  <c r="H11" i="8"/>
  <c r="G11" i="8"/>
  <c r="F11" i="8"/>
  <c r="E11" i="8"/>
  <c r="B11" i="8"/>
  <c r="Y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D10" i="8"/>
  <c r="B10" i="8"/>
  <c r="Y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B9" i="8"/>
  <c r="Y8" i="8"/>
  <c r="W8" i="8"/>
  <c r="V8" i="8"/>
  <c r="U8" i="8"/>
  <c r="T8" i="8"/>
  <c r="S8" i="8"/>
  <c r="R8" i="8"/>
  <c r="Q8" i="8"/>
  <c r="P8" i="8"/>
  <c r="O8" i="8"/>
  <c r="AA8" i="8" s="1"/>
  <c r="N8" i="8"/>
  <c r="M8" i="8"/>
  <c r="L8" i="8"/>
  <c r="K8" i="8"/>
  <c r="J8" i="8"/>
  <c r="I8" i="8"/>
  <c r="H8" i="8"/>
  <c r="G8" i="8"/>
  <c r="F8" i="8"/>
  <c r="B8" i="8"/>
  <c r="Y7" i="8"/>
  <c r="W7" i="8"/>
  <c r="V7" i="8"/>
  <c r="U7" i="8"/>
  <c r="T7" i="8"/>
  <c r="S7" i="8"/>
  <c r="R7" i="8"/>
  <c r="Q7" i="8"/>
  <c r="P7" i="8"/>
  <c r="O7" i="8"/>
  <c r="N7" i="8"/>
  <c r="AA7" i="8" s="1"/>
  <c r="M7" i="8"/>
  <c r="L7" i="8"/>
  <c r="K7" i="8"/>
  <c r="J7" i="8"/>
  <c r="I7" i="8"/>
  <c r="H7" i="8"/>
  <c r="G7" i="8"/>
  <c r="F7" i="8"/>
  <c r="B7" i="8"/>
  <c r="Y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B6" i="8"/>
  <c r="Y5" i="8"/>
  <c r="W5" i="8"/>
  <c r="V5" i="8"/>
  <c r="U5" i="8"/>
  <c r="T5" i="8"/>
  <c r="S5" i="8"/>
  <c r="R5" i="8"/>
  <c r="Q5" i="8"/>
  <c r="P5" i="8"/>
  <c r="O5" i="8"/>
  <c r="N5" i="8"/>
  <c r="AA5" i="8" s="1"/>
  <c r="M5" i="8"/>
  <c r="L5" i="8"/>
  <c r="K5" i="8"/>
  <c r="J5" i="8"/>
  <c r="I5" i="8"/>
  <c r="H5" i="8"/>
  <c r="G5" i="8"/>
  <c r="F5" i="8"/>
  <c r="D5" i="8"/>
  <c r="B5" i="8"/>
  <c r="W4" i="8"/>
  <c r="V4" i="8"/>
  <c r="U4" i="8"/>
  <c r="T4" i="8"/>
  <c r="S4" i="8"/>
  <c r="R4" i="8"/>
  <c r="Q4" i="8"/>
  <c r="AA4" i="8" s="1"/>
  <c r="P4" i="8"/>
  <c r="O4" i="8"/>
  <c r="N4" i="8"/>
  <c r="M4" i="8"/>
  <c r="L4" i="8"/>
  <c r="K4" i="8"/>
  <c r="J4" i="8"/>
  <c r="I4" i="8"/>
  <c r="H4" i="8"/>
  <c r="G4" i="8"/>
  <c r="F4" i="8"/>
  <c r="E4" i="8"/>
  <c r="B4" i="8"/>
  <c r="Y3" i="8"/>
  <c r="W3" i="8"/>
  <c r="V3" i="8"/>
  <c r="U3" i="8"/>
  <c r="T3" i="8"/>
  <c r="S3" i="8"/>
  <c r="R3" i="8"/>
  <c r="Q3" i="8"/>
  <c r="P3" i="8"/>
  <c r="O3" i="8"/>
  <c r="N3" i="8"/>
  <c r="AA3" i="8" s="1"/>
  <c r="M3" i="8"/>
  <c r="L3" i="8"/>
  <c r="K3" i="8"/>
  <c r="J3" i="8"/>
  <c r="I3" i="8"/>
  <c r="H3" i="8"/>
  <c r="G3" i="8"/>
  <c r="F3" i="8"/>
  <c r="B3" i="8"/>
  <c r="E2" i="8"/>
  <c r="E18" i="8" s="1"/>
  <c r="D2" i="8"/>
  <c r="C2" i="8"/>
  <c r="C17" i="8" s="1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D2" i="7"/>
  <c r="C28" i="6"/>
  <c r="B28" i="6"/>
  <c r="I27" i="6"/>
  <c r="J27" i="6" s="1"/>
  <c r="H27" i="6"/>
  <c r="J26" i="6"/>
  <c r="I26" i="6"/>
  <c r="H26" i="6"/>
  <c r="I25" i="6"/>
  <c r="J25" i="6" s="1"/>
  <c r="H25" i="6"/>
  <c r="J24" i="6"/>
  <c r="I24" i="6"/>
  <c r="H24" i="6"/>
  <c r="I23" i="6"/>
  <c r="J23" i="6" s="1"/>
  <c r="H23" i="6"/>
  <c r="J22" i="6"/>
  <c r="I22" i="6"/>
  <c r="H22" i="6"/>
  <c r="I21" i="6"/>
  <c r="J21" i="6" s="1"/>
  <c r="H21" i="6"/>
  <c r="J20" i="6"/>
  <c r="I20" i="6"/>
  <c r="H20" i="6"/>
  <c r="I19" i="6"/>
  <c r="J19" i="6" s="1"/>
  <c r="H19" i="6"/>
  <c r="J18" i="6"/>
  <c r="I18" i="6"/>
  <c r="H18" i="6"/>
  <c r="I17" i="6"/>
  <c r="J17" i="6" s="1"/>
  <c r="H17" i="6"/>
  <c r="J16" i="6"/>
  <c r="I16" i="6"/>
  <c r="H16" i="6"/>
  <c r="I15" i="6"/>
  <c r="J15" i="6" s="1"/>
  <c r="H15" i="6"/>
  <c r="J14" i="6"/>
  <c r="I14" i="6"/>
  <c r="H14" i="6"/>
  <c r="I13" i="6"/>
  <c r="J13" i="6" s="1"/>
  <c r="H13" i="6"/>
  <c r="J12" i="6"/>
  <c r="I12" i="6"/>
  <c r="H12" i="6"/>
  <c r="I11" i="6"/>
  <c r="J11" i="6" s="1"/>
  <c r="H11" i="6"/>
  <c r="J10" i="6"/>
  <c r="I10" i="6"/>
  <c r="H10" i="6"/>
  <c r="I9" i="6"/>
  <c r="J9" i="6" s="1"/>
  <c r="H9" i="6"/>
  <c r="J8" i="6"/>
  <c r="I8" i="6"/>
  <c r="H8" i="6"/>
  <c r="I7" i="6"/>
  <c r="J7" i="6" s="1"/>
  <c r="H7" i="6"/>
  <c r="J6" i="6"/>
  <c r="I6" i="6"/>
  <c r="H6" i="6"/>
  <c r="I5" i="6"/>
  <c r="J5" i="6" s="1"/>
  <c r="H5" i="6"/>
  <c r="J4" i="6"/>
  <c r="I4" i="6"/>
  <c r="H4" i="6"/>
  <c r="K3" i="6"/>
  <c r="J3" i="6"/>
  <c r="L3" i="6" s="1"/>
  <c r="M3" i="6" s="1"/>
  <c r="I3" i="6"/>
  <c r="H3" i="6"/>
  <c r="I2" i="6"/>
  <c r="H2" i="6"/>
  <c r="J2" i="6" s="1"/>
  <c r="Y28" i="5"/>
  <c r="W28" i="5"/>
  <c r="V28" i="5"/>
  <c r="U28" i="5"/>
  <c r="T28" i="5"/>
  <c r="S28" i="5"/>
  <c r="R28" i="5"/>
  <c r="Q28" i="5"/>
  <c r="P28" i="5"/>
  <c r="O28" i="5"/>
  <c r="N28" i="5"/>
  <c r="AA28" i="5" s="1"/>
  <c r="M28" i="5"/>
  <c r="L28" i="5"/>
  <c r="K28" i="5"/>
  <c r="J28" i="5"/>
  <c r="I28" i="5"/>
  <c r="H28" i="5"/>
  <c r="G28" i="5"/>
  <c r="F28" i="5"/>
  <c r="B28" i="5"/>
  <c r="Y27" i="5"/>
  <c r="W27" i="5"/>
  <c r="V27" i="5"/>
  <c r="U27" i="5"/>
  <c r="T27" i="5"/>
  <c r="S27" i="5"/>
  <c r="R27" i="5"/>
  <c r="Q27" i="5"/>
  <c r="P27" i="5"/>
  <c r="O27" i="5"/>
  <c r="N27" i="5"/>
  <c r="AA27" i="5" s="1"/>
  <c r="M27" i="5"/>
  <c r="L27" i="5"/>
  <c r="K27" i="5"/>
  <c r="J27" i="5"/>
  <c r="I27" i="5"/>
  <c r="H27" i="5"/>
  <c r="G27" i="5"/>
  <c r="F27" i="5"/>
  <c r="B27" i="5"/>
  <c r="Y26" i="5"/>
  <c r="W26" i="5"/>
  <c r="V26" i="5"/>
  <c r="U26" i="5"/>
  <c r="T26" i="5"/>
  <c r="S26" i="5"/>
  <c r="R26" i="5"/>
  <c r="Q26" i="5"/>
  <c r="P26" i="5"/>
  <c r="O26" i="5"/>
  <c r="N26" i="5"/>
  <c r="AA26" i="5" s="1"/>
  <c r="M26" i="5"/>
  <c r="L26" i="5"/>
  <c r="K26" i="5"/>
  <c r="J26" i="5"/>
  <c r="I26" i="5"/>
  <c r="H26" i="5"/>
  <c r="G26" i="5"/>
  <c r="F26" i="5"/>
  <c r="B26" i="5"/>
  <c r="Y25" i="5"/>
  <c r="W25" i="5"/>
  <c r="V25" i="5"/>
  <c r="U25" i="5"/>
  <c r="T25" i="5"/>
  <c r="S25" i="5"/>
  <c r="R25" i="5"/>
  <c r="Q25" i="5"/>
  <c r="P25" i="5"/>
  <c r="O25" i="5"/>
  <c r="N25" i="5"/>
  <c r="AA25" i="5" s="1"/>
  <c r="M25" i="5"/>
  <c r="L25" i="5"/>
  <c r="K25" i="5"/>
  <c r="J25" i="5"/>
  <c r="I25" i="5"/>
  <c r="H25" i="5"/>
  <c r="G25" i="5"/>
  <c r="F25" i="5"/>
  <c r="B25" i="5"/>
  <c r="Y24" i="5"/>
  <c r="W24" i="5"/>
  <c r="V24" i="5"/>
  <c r="U24" i="5"/>
  <c r="T24" i="5"/>
  <c r="S24" i="5"/>
  <c r="R24" i="5"/>
  <c r="Q24" i="5"/>
  <c r="P24" i="5"/>
  <c r="O24" i="5"/>
  <c r="N24" i="5"/>
  <c r="AA24" i="5" s="1"/>
  <c r="M24" i="5"/>
  <c r="L24" i="5"/>
  <c r="K24" i="5"/>
  <c r="J24" i="5"/>
  <c r="I24" i="5"/>
  <c r="H24" i="5"/>
  <c r="G24" i="5"/>
  <c r="F24" i="5"/>
  <c r="B24" i="5"/>
  <c r="Y23" i="5"/>
  <c r="W23" i="5"/>
  <c r="V23" i="5"/>
  <c r="U23" i="5"/>
  <c r="T23" i="5"/>
  <c r="S23" i="5"/>
  <c r="R23" i="5"/>
  <c r="Q23" i="5"/>
  <c r="P23" i="5"/>
  <c r="O23" i="5"/>
  <c r="N23" i="5"/>
  <c r="AA23" i="5" s="1"/>
  <c r="M23" i="5"/>
  <c r="L23" i="5"/>
  <c r="K23" i="5"/>
  <c r="J23" i="5"/>
  <c r="I23" i="5"/>
  <c r="H23" i="5"/>
  <c r="G23" i="5"/>
  <c r="F23" i="5"/>
  <c r="B23" i="5"/>
  <c r="Y22" i="5"/>
  <c r="W22" i="5"/>
  <c r="V22" i="5"/>
  <c r="U22" i="5"/>
  <c r="T22" i="5"/>
  <c r="S22" i="5"/>
  <c r="R22" i="5"/>
  <c r="Q22" i="5"/>
  <c r="P22" i="5"/>
  <c r="O22" i="5"/>
  <c r="N22" i="5"/>
  <c r="AA22" i="5" s="1"/>
  <c r="M22" i="5"/>
  <c r="L22" i="5"/>
  <c r="K22" i="5"/>
  <c r="J22" i="5"/>
  <c r="I22" i="5"/>
  <c r="H22" i="5"/>
  <c r="G22" i="5"/>
  <c r="F22" i="5"/>
  <c r="B22" i="5"/>
  <c r="Y21" i="5"/>
  <c r="W21" i="5"/>
  <c r="V21" i="5"/>
  <c r="U21" i="5"/>
  <c r="T21" i="5"/>
  <c r="S21" i="5"/>
  <c r="R21" i="5"/>
  <c r="Q21" i="5"/>
  <c r="P21" i="5"/>
  <c r="O21" i="5"/>
  <c r="N21" i="5"/>
  <c r="AA21" i="5" s="1"/>
  <c r="M21" i="5"/>
  <c r="L21" i="5"/>
  <c r="K21" i="5"/>
  <c r="J21" i="5"/>
  <c r="I21" i="5"/>
  <c r="H21" i="5"/>
  <c r="G21" i="5"/>
  <c r="F21" i="5"/>
  <c r="B21" i="5"/>
  <c r="Y20" i="5"/>
  <c r="W20" i="5"/>
  <c r="V20" i="5"/>
  <c r="U20" i="5"/>
  <c r="T20" i="5"/>
  <c r="S20" i="5"/>
  <c r="R20" i="5"/>
  <c r="Q20" i="5"/>
  <c r="P20" i="5"/>
  <c r="O20" i="5"/>
  <c r="N20" i="5"/>
  <c r="AA20" i="5" s="1"/>
  <c r="M20" i="5"/>
  <c r="L20" i="5"/>
  <c r="K20" i="5"/>
  <c r="J20" i="5"/>
  <c r="I20" i="5"/>
  <c r="H20" i="5"/>
  <c r="G20" i="5"/>
  <c r="F20" i="5"/>
  <c r="B20" i="5"/>
  <c r="Y19" i="5"/>
  <c r="W19" i="5"/>
  <c r="V19" i="5"/>
  <c r="U19" i="5"/>
  <c r="T19" i="5"/>
  <c r="S19" i="5"/>
  <c r="R19" i="5"/>
  <c r="Q19" i="5"/>
  <c r="P19" i="5"/>
  <c r="O19" i="5"/>
  <c r="N19" i="5"/>
  <c r="AA19" i="5" s="1"/>
  <c r="M19" i="5"/>
  <c r="L19" i="5"/>
  <c r="K19" i="5"/>
  <c r="J19" i="5"/>
  <c r="I19" i="5"/>
  <c r="H19" i="5"/>
  <c r="G19" i="5"/>
  <c r="F19" i="5"/>
  <c r="B19" i="5"/>
  <c r="Y18" i="5"/>
  <c r="W18" i="5"/>
  <c r="V18" i="5"/>
  <c r="U18" i="5"/>
  <c r="T18" i="5"/>
  <c r="S18" i="5"/>
  <c r="R18" i="5"/>
  <c r="Q18" i="5"/>
  <c r="P18" i="5"/>
  <c r="O18" i="5"/>
  <c r="N18" i="5"/>
  <c r="AA18" i="5" s="1"/>
  <c r="M18" i="5"/>
  <c r="L18" i="5"/>
  <c r="K18" i="5"/>
  <c r="J18" i="5"/>
  <c r="I18" i="5"/>
  <c r="H18" i="5"/>
  <c r="G18" i="5"/>
  <c r="F18" i="5"/>
  <c r="B18" i="5"/>
  <c r="Y17" i="5"/>
  <c r="W17" i="5"/>
  <c r="V17" i="5"/>
  <c r="U17" i="5"/>
  <c r="T17" i="5"/>
  <c r="S17" i="5"/>
  <c r="R17" i="5"/>
  <c r="Q17" i="5"/>
  <c r="P17" i="5"/>
  <c r="O17" i="5"/>
  <c r="N17" i="5"/>
  <c r="AA17" i="5" s="1"/>
  <c r="M17" i="5"/>
  <c r="L17" i="5"/>
  <c r="K17" i="5"/>
  <c r="J17" i="5"/>
  <c r="I17" i="5"/>
  <c r="H17" i="5"/>
  <c r="G17" i="5"/>
  <c r="F17" i="5"/>
  <c r="B17" i="5"/>
  <c r="Y16" i="5"/>
  <c r="W16" i="5"/>
  <c r="V16" i="5"/>
  <c r="U16" i="5"/>
  <c r="T16" i="5"/>
  <c r="S16" i="5"/>
  <c r="R16" i="5"/>
  <c r="Q16" i="5"/>
  <c r="P16" i="5"/>
  <c r="O16" i="5"/>
  <c r="N16" i="5"/>
  <c r="AA16" i="5" s="1"/>
  <c r="M16" i="5"/>
  <c r="L16" i="5"/>
  <c r="K16" i="5"/>
  <c r="J16" i="5"/>
  <c r="I16" i="5"/>
  <c r="H16" i="5"/>
  <c r="G16" i="5"/>
  <c r="F16" i="5"/>
  <c r="B16" i="5"/>
  <c r="Y15" i="5"/>
  <c r="W15" i="5"/>
  <c r="V15" i="5"/>
  <c r="U15" i="5"/>
  <c r="T15" i="5"/>
  <c r="S15" i="5"/>
  <c r="R15" i="5"/>
  <c r="Q15" i="5"/>
  <c r="P15" i="5"/>
  <c r="O15" i="5"/>
  <c r="N15" i="5"/>
  <c r="AA15" i="5" s="1"/>
  <c r="M15" i="5"/>
  <c r="L15" i="5"/>
  <c r="K15" i="5"/>
  <c r="J15" i="5"/>
  <c r="I15" i="5"/>
  <c r="H15" i="5"/>
  <c r="G15" i="5"/>
  <c r="F15" i="5"/>
  <c r="B15" i="5"/>
  <c r="Y14" i="5"/>
  <c r="W14" i="5"/>
  <c r="V14" i="5"/>
  <c r="U14" i="5"/>
  <c r="T14" i="5"/>
  <c r="S14" i="5"/>
  <c r="R14" i="5"/>
  <c r="Q14" i="5"/>
  <c r="P14" i="5"/>
  <c r="O14" i="5"/>
  <c r="N14" i="5"/>
  <c r="AA14" i="5" s="1"/>
  <c r="M14" i="5"/>
  <c r="L14" i="5"/>
  <c r="K14" i="5"/>
  <c r="J14" i="5"/>
  <c r="I14" i="5"/>
  <c r="H14" i="5"/>
  <c r="G14" i="5"/>
  <c r="F14" i="5"/>
  <c r="B14" i="5"/>
  <c r="Y13" i="5"/>
  <c r="W13" i="5"/>
  <c r="V13" i="5"/>
  <c r="U13" i="5"/>
  <c r="T13" i="5"/>
  <c r="S13" i="5"/>
  <c r="R13" i="5"/>
  <c r="Q13" i="5"/>
  <c r="P13" i="5"/>
  <c r="O13" i="5"/>
  <c r="N13" i="5"/>
  <c r="AA13" i="5" s="1"/>
  <c r="M13" i="5"/>
  <c r="L13" i="5"/>
  <c r="K13" i="5"/>
  <c r="J13" i="5"/>
  <c r="I13" i="5"/>
  <c r="H13" i="5"/>
  <c r="G13" i="5"/>
  <c r="F13" i="5"/>
  <c r="B13" i="5"/>
  <c r="Y12" i="5"/>
  <c r="W12" i="5"/>
  <c r="V12" i="5"/>
  <c r="U12" i="5"/>
  <c r="T12" i="5"/>
  <c r="S12" i="5"/>
  <c r="R12" i="5"/>
  <c r="Q12" i="5"/>
  <c r="P12" i="5"/>
  <c r="O12" i="5"/>
  <c r="N12" i="5"/>
  <c r="AA12" i="5" s="1"/>
  <c r="M12" i="5"/>
  <c r="L12" i="5"/>
  <c r="K12" i="5"/>
  <c r="J12" i="5"/>
  <c r="I12" i="5"/>
  <c r="H12" i="5"/>
  <c r="G12" i="5"/>
  <c r="F12" i="5"/>
  <c r="B12" i="5"/>
  <c r="Y11" i="5"/>
  <c r="W11" i="5"/>
  <c r="V11" i="5"/>
  <c r="U11" i="5"/>
  <c r="T11" i="5"/>
  <c r="S11" i="5"/>
  <c r="R11" i="5"/>
  <c r="Q11" i="5"/>
  <c r="P11" i="5"/>
  <c r="O11" i="5"/>
  <c r="N11" i="5"/>
  <c r="AA11" i="5" s="1"/>
  <c r="M11" i="5"/>
  <c r="L11" i="5"/>
  <c r="K11" i="5"/>
  <c r="J11" i="5"/>
  <c r="I11" i="5"/>
  <c r="H11" i="5"/>
  <c r="G11" i="5"/>
  <c r="F11" i="5"/>
  <c r="B11" i="5"/>
  <c r="Y10" i="5"/>
  <c r="W10" i="5"/>
  <c r="V10" i="5"/>
  <c r="U10" i="5"/>
  <c r="T10" i="5"/>
  <c r="S10" i="5"/>
  <c r="R10" i="5"/>
  <c r="Q10" i="5"/>
  <c r="P10" i="5"/>
  <c r="O10" i="5"/>
  <c r="N10" i="5"/>
  <c r="AA10" i="5" s="1"/>
  <c r="M10" i="5"/>
  <c r="L10" i="5"/>
  <c r="K10" i="5"/>
  <c r="J10" i="5"/>
  <c r="I10" i="5"/>
  <c r="H10" i="5"/>
  <c r="G10" i="5"/>
  <c r="F10" i="5"/>
  <c r="B10" i="5"/>
  <c r="Y9" i="5"/>
  <c r="W9" i="5"/>
  <c r="V9" i="5"/>
  <c r="U9" i="5"/>
  <c r="T9" i="5"/>
  <c r="S9" i="5"/>
  <c r="R9" i="5"/>
  <c r="Q9" i="5"/>
  <c r="P9" i="5"/>
  <c r="O9" i="5"/>
  <c r="N9" i="5"/>
  <c r="AA9" i="5" s="1"/>
  <c r="M9" i="5"/>
  <c r="L9" i="5"/>
  <c r="K9" i="5"/>
  <c r="J9" i="5"/>
  <c r="I9" i="5"/>
  <c r="H9" i="5"/>
  <c r="G9" i="5"/>
  <c r="F9" i="5"/>
  <c r="B9" i="5"/>
  <c r="Y8" i="5"/>
  <c r="W8" i="5"/>
  <c r="V8" i="5"/>
  <c r="U8" i="5"/>
  <c r="T8" i="5"/>
  <c r="S8" i="5"/>
  <c r="R8" i="5"/>
  <c r="Q8" i="5"/>
  <c r="P8" i="5"/>
  <c r="O8" i="5"/>
  <c r="N8" i="5"/>
  <c r="AA8" i="5" s="1"/>
  <c r="M8" i="5"/>
  <c r="L8" i="5"/>
  <c r="K8" i="5"/>
  <c r="J8" i="5"/>
  <c r="I8" i="5"/>
  <c r="H8" i="5"/>
  <c r="G8" i="5"/>
  <c r="F8" i="5"/>
  <c r="B8" i="5"/>
  <c r="Y7" i="5"/>
  <c r="W7" i="5"/>
  <c r="V7" i="5"/>
  <c r="U7" i="5"/>
  <c r="T7" i="5"/>
  <c r="S7" i="5"/>
  <c r="R7" i="5"/>
  <c r="Q7" i="5"/>
  <c r="P7" i="5"/>
  <c r="O7" i="5"/>
  <c r="N7" i="5"/>
  <c r="AA7" i="5" s="1"/>
  <c r="M7" i="5"/>
  <c r="L7" i="5"/>
  <c r="K7" i="5"/>
  <c r="J7" i="5"/>
  <c r="I7" i="5"/>
  <c r="H7" i="5"/>
  <c r="G7" i="5"/>
  <c r="F7" i="5"/>
  <c r="E7" i="5"/>
  <c r="D7" i="5"/>
  <c r="B7" i="5"/>
  <c r="Y6" i="5"/>
  <c r="W6" i="5"/>
  <c r="V6" i="5"/>
  <c r="U6" i="5"/>
  <c r="T6" i="5"/>
  <c r="S6" i="5"/>
  <c r="R6" i="5"/>
  <c r="Q6" i="5"/>
  <c r="P6" i="5"/>
  <c r="O6" i="5"/>
  <c r="N6" i="5"/>
  <c r="AA6" i="5" s="1"/>
  <c r="M6" i="5"/>
  <c r="L6" i="5"/>
  <c r="K6" i="5"/>
  <c r="J6" i="5"/>
  <c r="I6" i="5"/>
  <c r="H6" i="5"/>
  <c r="G6" i="5"/>
  <c r="F6" i="5"/>
  <c r="B6" i="5"/>
  <c r="Y5" i="5"/>
  <c r="W5" i="5"/>
  <c r="V5" i="5"/>
  <c r="U5" i="5"/>
  <c r="T5" i="5"/>
  <c r="S5" i="5"/>
  <c r="R5" i="5"/>
  <c r="Q5" i="5"/>
  <c r="P5" i="5"/>
  <c r="O5" i="5"/>
  <c r="N5" i="5"/>
  <c r="AA5" i="5" s="1"/>
  <c r="M5" i="5"/>
  <c r="L5" i="5"/>
  <c r="K5" i="5"/>
  <c r="J5" i="5"/>
  <c r="I5" i="5"/>
  <c r="H5" i="5"/>
  <c r="G5" i="5"/>
  <c r="F5" i="5"/>
  <c r="E5" i="5"/>
  <c r="D5" i="5"/>
  <c r="B5" i="5"/>
  <c r="Y3" i="5"/>
  <c r="W3" i="5"/>
  <c r="V3" i="5"/>
  <c r="U3" i="5"/>
  <c r="T3" i="5"/>
  <c r="S3" i="5"/>
  <c r="R3" i="5"/>
  <c r="Q3" i="5"/>
  <c r="P3" i="5"/>
  <c r="O3" i="5"/>
  <c r="N3" i="5"/>
  <c r="AA3" i="5" s="1"/>
  <c r="M3" i="5"/>
  <c r="L3" i="5"/>
  <c r="K3" i="5"/>
  <c r="J3" i="5"/>
  <c r="I3" i="5"/>
  <c r="H3" i="5"/>
  <c r="G3" i="5"/>
  <c r="F3" i="5"/>
  <c r="B3" i="5"/>
  <c r="E2" i="5"/>
  <c r="D2" i="5"/>
  <c r="D27" i="5" s="1"/>
  <c r="C2" i="5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10" i="3"/>
  <c r="B9" i="3"/>
  <c r="B8" i="3"/>
  <c r="B7" i="3"/>
  <c r="B6" i="3"/>
  <c r="B5" i="3"/>
  <c r="B4" i="3"/>
  <c r="B3" i="3"/>
  <c r="Z8" i="5" l="1"/>
  <c r="AB8" i="5" s="1"/>
  <c r="C6" i="11"/>
  <c r="C28" i="5"/>
  <c r="Z28" i="5" s="1"/>
  <c r="AB28" i="5" s="1"/>
  <c r="C26" i="5"/>
  <c r="Z26" i="5" s="1"/>
  <c r="AB26" i="5" s="1"/>
  <c r="C24" i="5"/>
  <c r="Z24" i="5" s="1"/>
  <c r="AB24" i="5" s="1"/>
  <c r="C22" i="5"/>
  <c r="Z22" i="5" s="1"/>
  <c r="AB22" i="5" s="1"/>
  <c r="C20" i="5"/>
  <c r="Z20" i="5" s="1"/>
  <c r="AB20" i="5" s="1"/>
  <c r="C18" i="5"/>
  <c r="Z18" i="5" s="1"/>
  <c r="AB18" i="5" s="1"/>
  <c r="C16" i="5"/>
  <c r="Z16" i="5" s="1"/>
  <c r="AB16" i="5" s="1"/>
  <c r="C14" i="5"/>
  <c r="C12" i="5"/>
  <c r="Z12" i="5" s="1"/>
  <c r="AB12" i="5" s="1"/>
  <c r="C10" i="5"/>
  <c r="Z10" i="5" s="1"/>
  <c r="AB10" i="5" s="1"/>
  <c r="C3" i="5"/>
  <c r="Z3" i="5" s="1"/>
  <c r="AB3" i="5" s="1"/>
  <c r="AA22" i="8"/>
  <c r="L2" i="9"/>
  <c r="N2" i="9" s="1"/>
  <c r="L7" i="9"/>
  <c r="N7" i="9" s="1"/>
  <c r="L10" i="9"/>
  <c r="N10" i="9" s="1"/>
  <c r="C6" i="5"/>
  <c r="Z6" i="5" s="1"/>
  <c r="AB6" i="5" s="1"/>
  <c r="C8" i="5"/>
  <c r="Z21" i="5"/>
  <c r="AB21" i="5" s="1"/>
  <c r="C26" i="8"/>
  <c r="C27" i="8"/>
  <c r="C24" i="8"/>
  <c r="Z24" i="8" s="1"/>
  <c r="AB24" i="8" s="1"/>
  <c r="C28" i="8"/>
  <c r="C25" i="8"/>
  <c r="C22" i="8"/>
  <c r="C18" i="8"/>
  <c r="Z18" i="8" s="1"/>
  <c r="C14" i="8"/>
  <c r="C10" i="8"/>
  <c r="C6" i="8"/>
  <c r="C19" i="8"/>
  <c r="Z19" i="8" s="1"/>
  <c r="AB19" i="8" s="1"/>
  <c r="C15" i="8"/>
  <c r="Z15" i="8" s="1"/>
  <c r="AB15" i="8" s="1"/>
  <c r="C11" i="8"/>
  <c r="Z11" i="8" s="1"/>
  <c r="AB11" i="8" s="1"/>
  <c r="C7" i="8"/>
  <c r="Z7" i="8" s="1"/>
  <c r="AB7" i="8" s="1"/>
  <c r="C4" i="8"/>
  <c r="Z4" i="8" s="1"/>
  <c r="AB4" i="8" s="1"/>
  <c r="C2" i="7"/>
  <c r="C3" i="8"/>
  <c r="AA14" i="8"/>
  <c r="D3" i="5"/>
  <c r="D6" i="5"/>
  <c r="D8" i="5"/>
  <c r="C9" i="5"/>
  <c r="Z9" i="5" s="1"/>
  <c r="AB9" i="5" s="1"/>
  <c r="D10" i="5"/>
  <c r="C11" i="5"/>
  <c r="Z11" i="5" s="1"/>
  <c r="AB11" i="5" s="1"/>
  <c r="D12" i="5"/>
  <c r="C13" i="5"/>
  <c r="D14" i="5"/>
  <c r="Z14" i="5" s="1"/>
  <c r="AB14" i="5" s="1"/>
  <c r="C15" i="5"/>
  <c r="Z15" i="5" s="1"/>
  <c r="AB15" i="5" s="1"/>
  <c r="D16" i="5"/>
  <c r="C17" i="5"/>
  <c r="D18" i="5"/>
  <c r="C19" i="5"/>
  <c r="D20" i="5"/>
  <c r="C21" i="5"/>
  <c r="D22" i="5"/>
  <c r="C23" i="5"/>
  <c r="D24" i="5"/>
  <c r="C25" i="5"/>
  <c r="Z25" i="5" s="1"/>
  <c r="AB25" i="5" s="1"/>
  <c r="D26" i="5"/>
  <c r="C27" i="5"/>
  <c r="Z27" i="5" s="1"/>
  <c r="AB27" i="5" s="1"/>
  <c r="D28" i="5"/>
  <c r="E2" i="7"/>
  <c r="D27" i="8"/>
  <c r="Z27" i="8" s="1"/>
  <c r="AB27" i="8" s="1"/>
  <c r="D24" i="8"/>
  <c r="D19" i="8"/>
  <c r="D15" i="8"/>
  <c r="D11" i="8"/>
  <c r="D7" i="8"/>
  <c r="D25" i="8"/>
  <c r="D23" i="8"/>
  <c r="D20" i="8"/>
  <c r="Z20" i="8" s="1"/>
  <c r="AB20" i="8" s="1"/>
  <c r="D16" i="8"/>
  <c r="D12" i="8"/>
  <c r="D8" i="8"/>
  <c r="D3" i="8"/>
  <c r="C8" i="8"/>
  <c r="Z8" i="8" s="1"/>
  <c r="AB8" i="8" s="1"/>
  <c r="D9" i="8"/>
  <c r="E10" i="8"/>
  <c r="C16" i="8"/>
  <c r="D17" i="8"/>
  <c r="Z17" i="8" s="1"/>
  <c r="AB17" i="8" s="1"/>
  <c r="Z21" i="8"/>
  <c r="AB21" i="8" s="1"/>
  <c r="C23" i="8"/>
  <c r="D28" i="8"/>
  <c r="L20" i="9"/>
  <c r="N20" i="9" s="1"/>
  <c r="L23" i="9"/>
  <c r="N23" i="9" s="1"/>
  <c r="Z12" i="11"/>
  <c r="AB12" i="11" s="1"/>
  <c r="L15" i="9"/>
  <c r="N15" i="9" s="1"/>
  <c r="C27" i="11"/>
  <c r="C23" i="11"/>
  <c r="Z23" i="11" s="1"/>
  <c r="AB23" i="11" s="1"/>
  <c r="C19" i="11"/>
  <c r="C15" i="11"/>
  <c r="C11" i="11"/>
  <c r="C7" i="11"/>
  <c r="Z7" i="11" s="1"/>
  <c r="AB7" i="11" s="1"/>
  <c r="C4" i="11"/>
  <c r="C2" i="10"/>
  <c r="C25" i="11"/>
  <c r="C24" i="11"/>
  <c r="C20" i="11"/>
  <c r="C17" i="11"/>
  <c r="C14" i="11"/>
  <c r="C26" i="11"/>
  <c r="Z26" i="11" s="1"/>
  <c r="AB26" i="11" s="1"/>
  <c r="C21" i="11"/>
  <c r="C28" i="11"/>
  <c r="C22" i="11"/>
  <c r="C13" i="11"/>
  <c r="Z13" i="11" s="1"/>
  <c r="AB13" i="11" s="1"/>
  <c r="C12" i="11"/>
  <c r="C18" i="11"/>
  <c r="C10" i="11"/>
  <c r="C5" i="11"/>
  <c r="C8" i="11"/>
  <c r="C9" i="11"/>
  <c r="C3" i="11"/>
  <c r="AA4" i="11"/>
  <c r="AA6" i="8"/>
  <c r="C9" i="8"/>
  <c r="Z9" i="8" s="1"/>
  <c r="AB9" i="8" s="1"/>
  <c r="E27" i="5"/>
  <c r="E25" i="5"/>
  <c r="E23" i="5"/>
  <c r="E21" i="5"/>
  <c r="E19" i="5"/>
  <c r="E17" i="5"/>
  <c r="Z17" i="5" s="1"/>
  <c r="AB17" i="5" s="1"/>
  <c r="E15" i="5"/>
  <c r="E13" i="5"/>
  <c r="E11" i="5"/>
  <c r="E9" i="5"/>
  <c r="E3" i="5"/>
  <c r="C5" i="5"/>
  <c r="Z5" i="5" s="1"/>
  <c r="AB5" i="5" s="1"/>
  <c r="E6" i="5"/>
  <c r="C7" i="5"/>
  <c r="Z7" i="5" s="1"/>
  <c r="AB7" i="5" s="1"/>
  <c r="E8" i="5"/>
  <c r="D9" i="5"/>
  <c r="E10" i="5"/>
  <c r="D11" i="5"/>
  <c r="E12" i="5"/>
  <c r="D13" i="5"/>
  <c r="Z13" i="5" s="1"/>
  <c r="AB13" i="5" s="1"/>
  <c r="E14" i="5"/>
  <c r="D15" i="5"/>
  <c r="E16" i="5"/>
  <c r="D17" i="5"/>
  <c r="E18" i="5"/>
  <c r="D19" i="5"/>
  <c r="Z19" i="5" s="1"/>
  <c r="AB19" i="5" s="1"/>
  <c r="E20" i="5"/>
  <c r="D21" i="5"/>
  <c r="E22" i="5"/>
  <c r="D23" i="5"/>
  <c r="Z23" i="5" s="1"/>
  <c r="AB23" i="5" s="1"/>
  <c r="E24" i="5"/>
  <c r="D25" i="5"/>
  <c r="E26" i="5"/>
  <c r="E28" i="5"/>
  <c r="E28" i="8"/>
  <c r="E24" i="8"/>
  <c r="E26" i="8"/>
  <c r="E23" i="8"/>
  <c r="Z23" i="8" s="1"/>
  <c r="AB23" i="8" s="1"/>
  <c r="E27" i="8"/>
  <c r="E25" i="8"/>
  <c r="E20" i="8"/>
  <c r="E16" i="8"/>
  <c r="Z16" i="8" s="1"/>
  <c r="AB16" i="8" s="1"/>
  <c r="E12" i="8"/>
  <c r="E8" i="8"/>
  <c r="E21" i="8"/>
  <c r="E17" i="8"/>
  <c r="E13" i="8"/>
  <c r="E9" i="8"/>
  <c r="E5" i="8"/>
  <c r="E3" i="8"/>
  <c r="D4" i="8"/>
  <c r="C5" i="8"/>
  <c r="Z5" i="8" s="1"/>
  <c r="AB5" i="8" s="1"/>
  <c r="D6" i="8"/>
  <c r="E7" i="8"/>
  <c r="AA9" i="8"/>
  <c r="AA10" i="8"/>
  <c r="Z12" i="8"/>
  <c r="AB12" i="8" s="1"/>
  <c r="C13" i="8"/>
  <c r="Z13" i="8" s="1"/>
  <c r="AB13" i="8" s="1"/>
  <c r="D14" i="8"/>
  <c r="E15" i="8"/>
  <c r="AA17" i="8"/>
  <c r="AA18" i="8"/>
  <c r="C21" i="8"/>
  <c r="D22" i="8"/>
  <c r="AA24" i="8"/>
  <c r="Z26" i="8"/>
  <c r="L3" i="9"/>
  <c r="N3" i="9" s="1"/>
  <c r="L6" i="9"/>
  <c r="N6" i="9" s="1"/>
  <c r="L11" i="9"/>
  <c r="N11" i="9" s="1"/>
  <c r="AA26" i="8"/>
  <c r="L16" i="9"/>
  <c r="N16" i="9" s="1"/>
  <c r="L24" i="9"/>
  <c r="N24" i="9" s="1"/>
  <c r="AA23" i="8"/>
  <c r="L12" i="9"/>
  <c r="N12" i="9" s="1"/>
  <c r="L19" i="9"/>
  <c r="N19" i="9" s="1"/>
  <c r="AA26" i="11"/>
  <c r="AA6" i="11"/>
  <c r="AA9" i="11"/>
  <c r="Z19" i="11"/>
  <c r="AB19" i="11" s="1"/>
  <c r="AA25" i="8"/>
  <c r="Z28" i="8"/>
  <c r="AB28" i="8" s="1"/>
  <c r="AA12" i="11"/>
  <c r="AA24" i="11"/>
  <c r="E25" i="11"/>
  <c r="E21" i="11"/>
  <c r="E17" i="11"/>
  <c r="Z17" i="11" s="1"/>
  <c r="AB17" i="11" s="1"/>
  <c r="E13" i="11"/>
  <c r="E9" i="11"/>
  <c r="Z9" i="11" s="1"/>
  <c r="AB9" i="11" s="1"/>
  <c r="E5" i="11"/>
  <c r="E27" i="11"/>
  <c r="Z27" i="11" s="1"/>
  <c r="AB27" i="11" s="1"/>
  <c r="E23" i="11"/>
  <c r="E26" i="11"/>
  <c r="E19" i="11"/>
  <c r="E16" i="11"/>
  <c r="E6" i="11"/>
  <c r="E2" i="10"/>
  <c r="E28" i="11"/>
  <c r="AA3" i="11"/>
  <c r="E4" i="11"/>
  <c r="E8" i="11"/>
  <c r="E10" i="11"/>
  <c r="E14" i="11"/>
  <c r="E15" i="11"/>
  <c r="Z15" i="11" s="1"/>
  <c r="AB15" i="11" s="1"/>
  <c r="E18" i="11"/>
  <c r="AA10" i="11"/>
  <c r="E11" i="11"/>
  <c r="E12" i="11"/>
  <c r="AA13" i="11"/>
  <c r="AA14" i="11"/>
  <c r="AA15" i="11"/>
  <c r="E22" i="11"/>
  <c r="AA22" i="11"/>
  <c r="D28" i="11"/>
  <c r="D24" i="11"/>
  <c r="D20" i="11"/>
  <c r="D16" i="11"/>
  <c r="Z16" i="11" s="1"/>
  <c r="AB16" i="11" s="1"/>
  <c r="D12" i="11"/>
  <c r="D8" i="11"/>
  <c r="D26" i="11"/>
  <c r="D22" i="11"/>
  <c r="D3" i="11"/>
  <c r="Z5" i="11"/>
  <c r="AB5" i="11" s="1"/>
  <c r="D7" i="11"/>
  <c r="D10" i="11"/>
  <c r="D13" i="11"/>
  <c r="AA18" i="11"/>
  <c r="Z21" i="11"/>
  <c r="AB21" i="11" s="1"/>
  <c r="D25" i="11"/>
  <c r="Z25" i="11" s="1"/>
  <c r="AB25" i="11" s="1"/>
  <c r="AA28" i="11"/>
  <c r="F7" i="9" l="1"/>
  <c r="AC8" i="8"/>
  <c r="F14" i="9"/>
  <c r="AC15" i="8"/>
  <c r="AC15" i="11" s="1"/>
  <c r="F9" i="6"/>
  <c r="G9" i="6" s="1"/>
  <c r="E9" i="6" s="1"/>
  <c r="D9" i="6"/>
  <c r="K9" i="6" s="1"/>
  <c r="L9" i="6" s="1"/>
  <c r="M9" i="6" s="1"/>
  <c r="F25" i="6"/>
  <c r="G25" i="6" s="1"/>
  <c r="E25" i="6" s="1"/>
  <c r="D25" i="6"/>
  <c r="K25" i="6" s="1"/>
  <c r="L25" i="6" s="1"/>
  <c r="M25" i="6" s="1"/>
  <c r="F15" i="12"/>
  <c r="F4" i="9"/>
  <c r="AC5" i="8"/>
  <c r="F8" i="9"/>
  <c r="G8" i="9" s="1"/>
  <c r="AC9" i="8"/>
  <c r="F19" i="9"/>
  <c r="G19" i="9" s="1"/>
  <c r="AC20" i="8"/>
  <c r="F26" i="9"/>
  <c r="G26" i="9" s="1"/>
  <c r="AC27" i="8"/>
  <c r="F13" i="6"/>
  <c r="G13" i="6" s="1"/>
  <c r="E13" i="6" s="1"/>
  <c r="D13" i="6"/>
  <c r="K13" i="6" s="1"/>
  <c r="L13" i="6" s="1"/>
  <c r="M13" i="6" s="1"/>
  <c r="F3" i="9"/>
  <c r="G3" i="9" s="1"/>
  <c r="AC4" i="8"/>
  <c r="F18" i="9"/>
  <c r="AC19" i="8"/>
  <c r="F23" i="9"/>
  <c r="AC24" i="8"/>
  <c r="F11" i="6"/>
  <c r="G11" i="6" s="1"/>
  <c r="E11" i="6" s="1"/>
  <c r="D11" i="6"/>
  <c r="K11" i="6" s="1"/>
  <c r="L11" i="6" s="1"/>
  <c r="M11" i="6" s="1"/>
  <c r="F19" i="6"/>
  <c r="G19" i="6" s="1"/>
  <c r="E19" i="6" s="1"/>
  <c r="D19" i="6"/>
  <c r="K19" i="6" s="1"/>
  <c r="L19" i="6" s="1"/>
  <c r="M19" i="6" s="1"/>
  <c r="F27" i="6"/>
  <c r="G27" i="6" s="1"/>
  <c r="E27" i="6" s="1"/>
  <c r="D27" i="6"/>
  <c r="K27" i="6" s="1"/>
  <c r="L27" i="6" s="1"/>
  <c r="M27" i="6" s="1"/>
  <c r="F26" i="6"/>
  <c r="G26" i="6" s="1"/>
  <c r="E26" i="6" s="1"/>
  <c r="D26" i="6"/>
  <c r="K26" i="6" s="1"/>
  <c r="L26" i="6" s="1"/>
  <c r="M26" i="6" s="1"/>
  <c r="F14" i="6"/>
  <c r="G14" i="6" s="1"/>
  <c r="E14" i="6" s="1"/>
  <c r="D14" i="6"/>
  <c r="K14" i="6" s="1"/>
  <c r="L14" i="6" s="1"/>
  <c r="M14" i="6" s="1"/>
  <c r="D17" i="6"/>
  <c r="K17" i="6" s="1"/>
  <c r="L17" i="6" s="1"/>
  <c r="M17" i="6" s="1"/>
  <c r="F17" i="6"/>
  <c r="G17" i="6" s="1"/>
  <c r="E17" i="6" s="1"/>
  <c r="F24" i="12"/>
  <c r="AC9" i="11"/>
  <c r="F8" i="12"/>
  <c r="F12" i="6"/>
  <c r="G12" i="6" s="1"/>
  <c r="E12" i="6" s="1"/>
  <c r="D12" i="6"/>
  <c r="K12" i="6" s="1"/>
  <c r="L12" i="6" s="1"/>
  <c r="M12" i="6" s="1"/>
  <c r="F14" i="12"/>
  <c r="F24" i="6"/>
  <c r="G24" i="6" s="1"/>
  <c r="E24" i="6" s="1"/>
  <c r="D24" i="6"/>
  <c r="K24" i="6" s="1"/>
  <c r="L24" i="6" s="1"/>
  <c r="M24" i="6" s="1"/>
  <c r="F8" i="6"/>
  <c r="G8" i="6" s="1"/>
  <c r="E8" i="6" s="1"/>
  <c r="D8" i="6"/>
  <c r="K8" i="6" s="1"/>
  <c r="L8" i="6" s="1"/>
  <c r="M8" i="6" s="1"/>
  <c r="F6" i="9"/>
  <c r="AC7" i="8"/>
  <c r="AC7" i="11" s="1"/>
  <c r="D5" i="6"/>
  <c r="K5" i="6" s="1"/>
  <c r="L5" i="6" s="1"/>
  <c r="M5" i="6" s="1"/>
  <c r="F5" i="6"/>
  <c r="G5" i="6" s="1"/>
  <c r="E5" i="6" s="1"/>
  <c r="F21" i="6"/>
  <c r="G21" i="6" s="1"/>
  <c r="E21" i="6" s="1"/>
  <c r="D21" i="6"/>
  <c r="K21" i="6" s="1"/>
  <c r="L21" i="6" s="1"/>
  <c r="M21" i="6" s="1"/>
  <c r="F16" i="9"/>
  <c r="AC17" i="8"/>
  <c r="F10" i="6"/>
  <c r="G10" i="6" s="1"/>
  <c r="E10" i="6" s="1"/>
  <c r="D10" i="6"/>
  <c r="K10" i="6" s="1"/>
  <c r="L10" i="6" s="1"/>
  <c r="M10" i="6" s="1"/>
  <c r="AC27" i="11"/>
  <c r="F26" i="12"/>
  <c r="F16" i="12"/>
  <c r="AC17" i="11"/>
  <c r="F12" i="9"/>
  <c r="AC13" i="8"/>
  <c r="F15" i="9"/>
  <c r="AC16" i="8"/>
  <c r="AC16" i="11" s="1"/>
  <c r="F22" i="9"/>
  <c r="AC23" i="8"/>
  <c r="F22" i="6"/>
  <c r="G22" i="6" s="1"/>
  <c r="E22" i="6" s="1"/>
  <c r="D22" i="6"/>
  <c r="K22" i="6" s="1"/>
  <c r="L22" i="6" s="1"/>
  <c r="M22" i="6" s="1"/>
  <c r="F18" i="6"/>
  <c r="G18" i="6" s="1"/>
  <c r="E18" i="6" s="1"/>
  <c r="D18" i="6"/>
  <c r="K18" i="6" s="1"/>
  <c r="L18" i="6" s="1"/>
  <c r="M18" i="6" s="1"/>
  <c r="F16" i="6"/>
  <c r="G16" i="6" s="1"/>
  <c r="E16" i="6" s="1"/>
  <c r="D16" i="6"/>
  <c r="K16" i="6" s="1"/>
  <c r="L16" i="6" s="1"/>
  <c r="M16" i="6" s="1"/>
  <c r="F12" i="12"/>
  <c r="AC13" i="11"/>
  <c r="F22" i="12"/>
  <c r="AC23" i="11"/>
  <c r="F10" i="9"/>
  <c r="AC11" i="8"/>
  <c r="D2" i="6"/>
  <c r="AB32" i="5"/>
  <c r="F2" i="6"/>
  <c r="AB31" i="5"/>
  <c r="AB33" i="5"/>
  <c r="AB35" i="5"/>
  <c r="AB30" i="5"/>
  <c r="AB34" i="5"/>
  <c r="AB29" i="5"/>
  <c r="F15" i="6"/>
  <c r="G15" i="6" s="1"/>
  <c r="E15" i="6" s="1"/>
  <c r="D15" i="6"/>
  <c r="K15" i="6" s="1"/>
  <c r="L15" i="6" s="1"/>
  <c r="M15" i="6" s="1"/>
  <c r="F23" i="6"/>
  <c r="G23" i="6" s="1"/>
  <c r="E23" i="6" s="1"/>
  <c r="D23" i="6"/>
  <c r="K23" i="6" s="1"/>
  <c r="L23" i="6" s="1"/>
  <c r="M23" i="6" s="1"/>
  <c r="AC5" i="11"/>
  <c r="F4" i="12"/>
  <c r="Z24" i="11"/>
  <c r="AB24" i="11" s="1"/>
  <c r="F11" i="9"/>
  <c r="AC12" i="8"/>
  <c r="AC12" i="11" s="1"/>
  <c r="Z3" i="11"/>
  <c r="AB3" i="11" s="1"/>
  <c r="Z10" i="11"/>
  <c r="AB10" i="11" s="1"/>
  <c r="Z22" i="11"/>
  <c r="AB22" i="11" s="1"/>
  <c r="Z14" i="11"/>
  <c r="AB14" i="11" s="1"/>
  <c r="Z11" i="11"/>
  <c r="AB11" i="11" s="1"/>
  <c r="Z6" i="8"/>
  <c r="AB6" i="8" s="1"/>
  <c r="Z22" i="8"/>
  <c r="AB22" i="8" s="1"/>
  <c r="F6" i="12"/>
  <c r="F11" i="12"/>
  <c r="F20" i="9"/>
  <c r="G20" i="9" s="1"/>
  <c r="AC21" i="8"/>
  <c r="AB18" i="8"/>
  <c r="F4" i="6"/>
  <c r="G4" i="6" s="1"/>
  <c r="E4" i="6" s="1"/>
  <c r="D4" i="6"/>
  <c r="K4" i="6" s="1"/>
  <c r="L4" i="6" s="1"/>
  <c r="M4" i="6" s="1"/>
  <c r="Z18" i="11"/>
  <c r="AB18" i="11" s="1"/>
  <c r="Z28" i="11"/>
  <c r="AB28" i="11" s="1"/>
  <c r="Z3" i="8"/>
  <c r="AB3" i="8" s="1"/>
  <c r="Z10" i="8"/>
  <c r="AB10" i="8" s="1"/>
  <c r="Z25" i="8"/>
  <c r="AB25" i="8" s="1"/>
  <c r="Z6" i="11"/>
  <c r="AB6" i="11" s="1"/>
  <c r="AC19" i="11"/>
  <c r="F18" i="12"/>
  <c r="F6" i="6"/>
  <c r="G6" i="6" s="1"/>
  <c r="E6" i="6" s="1"/>
  <c r="D6" i="6"/>
  <c r="K6" i="6" s="1"/>
  <c r="L6" i="6" s="1"/>
  <c r="M6" i="6" s="1"/>
  <c r="F25" i="12"/>
  <c r="F20" i="6"/>
  <c r="G20" i="6" s="1"/>
  <c r="E20" i="6" s="1"/>
  <c r="D20" i="6"/>
  <c r="K20" i="6" s="1"/>
  <c r="L20" i="6" s="1"/>
  <c r="M20" i="6" s="1"/>
  <c r="D7" i="6"/>
  <c r="K7" i="6" s="1"/>
  <c r="L7" i="6" s="1"/>
  <c r="M7" i="6" s="1"/>
  <c r="F7" i="6"/>
  <c r="G7" i="6" s="1"/>
  <c r="E7" i="6" s="1"/>
  <c r="F20" i="12"/>
  <c r="G20" i="12" s="1"/>
  <c r="I20" i="12" s="1"/>
  <c r="J20" i="12" s="1"/>
  <c r="H20" i="12" s="1"/>
  <c r="AC21" i="11"/>
  <c r="F27" i="9"/>
  <c r="G27" i="9" s="1"/>
  <c r="AC28" i="8"/>
  <c r="AB26" i="8"/>
  <c r="Z8" i="11"/>
  <c r="AB8" i="11" s="1"/>
  <c r="Z20" i="11"/>
  <c r="AB20" i="11" s="1"/>
  <c r="Z4" i="11"/>
  <c r="AB4" i="11" s="1"/>
  <c r="Z14" i="8"/>
  <c r="AB14" i="8" s="1"/>
  <c r="F24" i="9" l="1"/>
  <c r="G24" i="9" s="1"/>
  <c r="AC25" i="8"/>
  <c r="AC25" i="11" s="1"/>
  <c r="F19" i="12"/>
  <c r="G19" i="12" s="1"/>
  <c r="I19" i="12" s="1"/>
  <c r="J19" i="12" s="1"/>
  <c r="H19" i="12" s="1"/>
  <c r="AC20" i="11"/>
  <c r="F13" i="9"/>
  <c r="G13" i="9" s="1"/>
  <c r="AC14" i="8"/>
  <c r="F7" i="12"/>
  <c r="AC8" i="11"/>
  <c r="F17" i="9"/>
  <c r="G17" i="9" s="1"/>
  <c r="AC18" i="8"/>
  <c r="F13" i="12"/>
  <c r="G13" i="12" s="1"/>
  <c r="I13" i="12" s="1"/>
  <c r="J13" i="12" s="1"/>
  <c r="H13" i="12" s="1"/>
  <c r="AC14" i="11"/>
  <c r="G24" i="12"/>
  <c r="I24" i="12" s="1"/>
  <c r="J24" i="12" s="1"/>
  <c r="H24" i="12" s="1"/>
  <c r="O20" i="9"/>
  <c r="P20" i="9" s="1"/>
  <c r="I20" i="9"/>
  <c r="J20" i="9" s="1"/>
  <c r="F9" i="12"/>
  <c r="O27" i="9"/>
  <c r="P27" i="9" s="1"/>
  <c r="I27" i="9"/>
  <c r="J27" i="9" s="1"/>
  <c r="F2" i="9"/>
  <c r="G2" i="9" s="1"/>
  <c r="AB33" i="8"/>
  <c r="AB29" i="8"/>
  <c r="AB34" i="8"/>
  <c r="AB35" i="8"/>
  <c r="AB30" i="8"/>
  <c r="AB31" i="8"/>
  <c r="AB32" i="8"/>
  <c r="AC3" i="8"/>
  <c r="G11" i="12"/>
  <c r="I11" i="12" s="1"/>
  <c r="J11" i="12" s="1"/>
  <c r="H11" i="12" s="1"/>
  <c r="F25" i="9"/>
  <c r="G25" i="9" s="1"/>
  <c r="AC26" i="8"/>
  <c r="AC26" i="11" s="1"/>
  <c r="F5" i="12"/>
  <c r="AC6" i="11"/>
  <c r="E28" i="6"/>
  <c r="F21" i="9"/>
  <c r="G21" i="9" s="1"/>
  <c r="AC22" i="8"/>
  <c r="F21" i="12"/>
  <c r="G21" i="12" s="1"/>
  <c r="I21" i="12" s="1"/>
  <c r="J21" i="12" s="1"/>
  <c r="H21" i="12" s="1"/>
  <c r="AC22" i="11"/>
  <c r="G11" i="9"/>
  <c r="F23" i="12"/>
  <c r="AC24" i="11"/>
  <c r="K2" i="6"/>
  <c r="L2" i="6" s="1"/>
  <c r="M2" i="6" s="1"/>
  <c r="D28" i="6"/>
  <c r="G15" i="9"/>
  <c r="G16" i="12"/>
  <c r="I16" i="12" s="1"/>
  <c r="J16" i="12" s="1"/>
  <c r="H16" i="12" s="1"/>
  <c r="G6" i="9"/>
  <c r="G6" i="12" s="1"/>
  <c r="I6" i="12" s="1"/>
  <c r="J6" i="12" s="1"/>
  <c r="H6" i="12" s="1"/>
  <c r="G18" i="9"/>
  <c r="O19" i="9"/>
  <c r="P19" i="9" s="1"/>
  <c r="I19" i="9"/>
  <c r="J19" i="9" s="1"/>
  <c r="G4" i="9"/>
  <c r="G14" i="9"/>
  <c r="G26" i="12"/>
  <c r="I26" i="12" s="1"/>
  <c r="J26" i="12" s="1"/>
  <c r="H26" i="12" s="1"/>
  <c r="G8" i="12"/>
  <c r="I8" i="12" s="1"/>
  <c r="J8" i="12" s="1"/>
  <c r="H8" i="12" s="1"/>
  <c r="F3" i="12"/>
  <c r="G3" i="12" s="1"/>
  <c r="I3" i="12" s="1"/>
  <c r="J3" i="12" s="1"/>
  <c r="H3" i="12" s="1"/>
  <c r="AC4" i="11"/>
  <c r="F27" i="12"/>
  <c r="G27" i="12" s="1"/>
  <c r="I27" i="12" s="1"/>
  <c r="J27" i="12" s="1"/>
  <c r="H27" i="12" s="1"/>
  <c r="AC28" i="11"/>
  <c r="F5" i="9"/>
  <c r="G5" i="9" s="1"/>
  <c r="AC6" i="8"/>
  <c r="G18" i="12"/>
  <c r="I18" i="12" s="1"/>
  <c r="J18" i="12" s="1"/>
  <c r="H18" i="12" s="1"/>
  <c r="F9" i="9"/>
  <c r="G9" i="9" s="1"/>
  <c r="AC10" i="8"/>
  <c r="AC10" i="11" s="1"/>
  <c r="F17" i="12"/>
  <c r="G17" i="12" s="1"/>
  <c r="I17" i="12" s="1"/>
  <c r="J17" i="12" s="1"/>
  <c r="H17" i="12" s="1"/>
  <c r="AC18" i="11"/>
  <c r="AC11" i="11"/>
  <c r="F10" i="12"/>
  <c r="AB32" i="11"/>
  <c r="AB34" i="11"/>
  <c r="AB30" i="11"/>
  <c r="AB35" i="11"/>
  <c r="AB33" i="11"/>
  <c r="AB31" i="11"/>
  <c r="AB29" i="11"/>
  <c r="AC3" i="11"/>
  <c r="F2" i="12"/>
  <c r="G2" i="12" s="1"/>
  <c r="G4" i="12"/>
  <c r="I4" i="12" s="1"/>
  <c r="J4" i="12" s="1"/>
  <c r="H4" i="12" s="1"/>
  <c r="F28" i="6"/>
  <c r="G2" i="6"/>
  <c r="G10" i="9"/>
  <c r="G12" i="12"/>
  <c r="I12" i="12" s="1"/>
  <c r="J12" i="12" s="1"/>
  <c r="H12" i="12" s="1"/>
  <c r="G22" i="9"/>
  <c r="G22" i="12" s="1"/>
  <c r="I22" i="12" s="1"/>
  <c r="J22" i="12" s="1"/>
  <c r="H22" i="12" s="1"/>
  <c r="G12" i="9"/>
  <c r="G16" i="9"/>
  <c r="G14" i="12"/>
  <c r="I14" i="12" s="1"/>
  <c r="J14" i="12" s="1"/>
  <c r="H14" i="12" s="1"/>
  <c r="G23" i="9"/>
  <c r="O3" i="9"/>
  <c r="P3" i="9" s="1"/>
  <c r="I3" i="9"/>
  <c r="J3" i="9" s="1"/>
  <c r="I26" i="9"/>
  <c r="J26" i="9" s="1"/>
  <c r="O26" i="9"/>
  <c r="P26" i="9" s="1"/>
  <c r="O8" i="9"/>
  <c r="P8" i="9" s="1"/>
  <c r="I8" i="9"/>
  <c r="J8" i="9" s="1"/>
  <c r="G15" i="12"/>
  <c r="I15" i="12" s="1"/>
  <c r="J15" i="12" s="1"/>
  <c r="H15" i="12" s="1"/>
  <c r="G7" i="9"/>
  <c r="Q19" i="9" l="1"/>
  <c r="T19" i="9"/>
  <c r="O15" i="9"/>
  <c r="P15" i="9" s="1"/>
  <c r="I15" i="9"/>
  <c r="J15" i="9" s="1"/>
  <c r="Q27" i="9"/>
  <c r="T27" i="9"/>
  <c r="Q20" i="9"/>
  <c r="T20" i="9"/>
  <c r="Q26" i="9"/>
  <c r="T26" i="9"/>
  <c r="K19" i="9"/>
  <c r="H19" i="9"/>
  <c r="O25" i="9"/>
  <c r="P25" i="9" s="1"/>
  <c r="I25" i="9"/>
  <c r="J25" i="9" s="1"/>
  <c r="K26" i="9"/>
  <c r="H26" i="9"/>
  <c r="H3" i="9"/>
  <c r="K3" i="9"/>
  <c r="O16" i="9"/>
  <c r="P16" i="9" s="1"/>
  <c r="I16" i="9"/>
  <c r="J16" i="9" s="1"/>
  <c r="O10" i="9"/>
  <c r="P10" i="9" s="1"/>
  <c r="I10" i="9"/>
  <c r="J10" i="9" s="1"/>
  <c r="I2" i="12"/>
  <c r="O14" i="9"/>
  <c r="P14" i="9" s="1"/>
  <c r="I14" i="9"/>
  <c r="J14" i="9" s="1"/>
  <c r="I18" i="9"/>
  <c r="J18" i="9" s="1"/>
  <c r="O18" i="9"/>
  <c r="P18" i="9" s="1"/>
  <c r="G23" i="12"/>
  <c r="I23" i="12" s="1"/>
  <c r="J23" i="12" s="1"/>
  <c r="H23" i="12" s="1"/>
  <c r="G5" i="12"/>
  <c r="I5" i="12" s="1"/>
  <c r="J5" i="12" s="1"/>
  <c r="H5" i="12" s="1"/>
  <c r="G28" i="9"/>
  <c r="O2" i="9"/>
  <c r="P2" i="9" s="1"/>
  <c r="I2" i="9"/>
  <c r="O17" i="9"/>
  <c r="P17" i="9" s="1"/>
  <c r="I17" i="9"/>
  <c r="J17" i="9" s="1"/>
  <c r="O13" i="9"/>
  <c r="P13" i="9" s="1"/>
  <c r="I13" i="9"/>
  <c r="J13" i="9" s="1"/>
  <c r="O7" i="9"/>
  <c r="P7" i="9" s="1"/>
  <c r="I7" i="9"/>
  <c r="J7" i="9" s="1"/>
  <c r="O23" i="9"/>
  <c r="P23" i="9" s="1"/>
  <c r="I23" i="9"/>
  <c r="J23" i="9" s="1"/>
  <c r="O22" i="9"/>
  <c r="P22" i="9" s="1"/>
  <c r="I22" i="9"/>
  <c r="J22" i="9" s="1"/>
  <c r="O9" i="9"/>
  <c r="P9" i="9" s="1"/>
  <c r="I9" i="9"/>
  <c r="J9" i="9" s="1"/>
  <c r="H27" i="9"/>
  <c r="K27" i="9"/>
  <c r="H20" i="9"/>
  <c r="K20" i="9"/>
  <c r="G7" i="12"/>
  <c r="I7" i="12" s="1"/>
  <c r="J7" i="12" s="1"/>
  <c r="H7" i="12" s="1"/>
  <c r="H8" i="9"/>
  <c r="K8" i="9"/>
  <c r="T8" i="9"/>
  <c r="Q8" i="9"/>
  <c r="T3" i="9"/>
  <c r="Q3" i="9"/>
  <c r="O12" i="9"/>
  <c r="P12" i="9" s="1"/>
  <c r="I12" i="9"/>
  <c r="J12" i="9" s="1"/>
  <c r="G10" i="12"/>
  <c r="I10" i="12" s="1"/>
  <c r="J10" i="12" s="1"/>
  <c r="H10" i="12" s="1"/>
  <c r="O5" i="9"/>
  <c r="P5" i="9" s="1"/>
  <c r="I5" i="9"/>
  <c r="J5" i="9" s="1"/>
  <c r="O4" i="9"/>
  <c r="P4" i="9" s="1"/>
  <c r="I4" i="9"/>
  <c r="J4" i="9" s="1"/>
  <c r="O6" i="9"/>
  <c r="P6" i="9" s="1"/>
  <c r="I6" i="9"/>
  <c r="J6" i="9" s="1"/>
  <c r="O11" i="9"/>
  <c r="P11" i="9" s="1"/>
  <c r="I11" i="9"/>
  <c r="J11" i="9" s="1"/>
  <c r="O21" i="9"/>
  <c r="P21" i="9" s="1"/>
  <c r="I21" i="9"/>
  <c r="J21" i="9" s="1"/>
  <c r="G25" i="12"/>
  <c r="I25" i="12" s="1"/>
  <c r="J25" i="12" s="1"/>
  <c r="H25" i="12" s="1"/>
  <c r="G9" i="12"/>
  <c r="I9" i="12" s="1"/>
  <c r="J9" i="12" s="1"/>
  <c r="H9" i="12" s="1"/>
  <c r="O24" i="9"/>
  <c r="P24" i="9" s="1"/>
  <c r="I24" i="9"/>
  <c r="J24" i="9" s="1"/>
  <c r="Q21" i="9" l="1"/>
  <c r="T21" i="9"/>
  <c r="R3" i="9"/>
  <c r="S3" i="9"/>
  <c r="Q13" i="9"/>
  <c r="T13" i="9"/>
  <c r="Q18" i="9"/>
  <c r="T18" i="9"/>
  <c r="H16" i="9"/>
  <c r="K16" i="9"/>
  <c r="K15" i="9"/>
  <c r="H15" i="9"/>
  <c r="H11" i="9"/>
  <c r="K11" i="9"/>
  <c r="H4" i="9"/>
  <c r="K4" i="9"/>
  <c r="K22" i="9"/>
  <c r="H22" i="9"/>
  <c r="H7" i="9"/>
  <c r="K7" i="9"/>
  <c r="H17" i="9"/>
  <c r="K17" i="9"/>
  <c r="K18" i="9"/>
  <c r="H18" i="9"/>
  <c r="G28" i="12"/>
  <c r="Q16" i="9"/>
  <c r="T16" i="9"/>
  <c r="R20" i="9"/>
  <c r="S20" i="9"/>
  <c r="Q15" i="9"/>
  <c r="T15" i="9"/>
  <c r="Q24" i="9"/>
  <c r="T24" i="9"/>
  <c r="T5" i="9"/>
  <c r="Q5" i="9"/>
  <c r="Q23" i="9"/>
  <c r="T23" i="9"/>
  <c r="I28" i="12"/>
  <c r="J2" i="12"/>
  <c r="H2" i="12" s="1"/>
  <c r="H28" i="12" s="1"/>
  <c r="T11" i="9"/>
  <c r="Q11" i="9"/>
  <c r="Q22" i="9"/>
  <c r="T22" i="9"/>
  <c r="T7" i="9"/>
  <c r="Q7" i="9"/>
  <c r="Q17" i="9"/>
  <c r="T17" i="9"/>
  <c r="K14" i="9"/>
  <c r="H14" i="9"/>
  <c r="H10" i="9"/>
  <c r="K10" i="9"/>
  <c r="H25" i="9"/>
  <c r="K25" i="9"/>
  <c r="T6" i="9"/>
  <c r="Q6" i="9"/>
  <c r="T9" i="9"/>
  <c r="Q9" i="9"/>
  <c r="T2" i="9"/>
  <c r="Q2" i="9"/>
  <c r="T4" i="9"/>
  <c r="Q4" i="9"/>
  <c r="H12" i="9"/>
  <c r="K12" i="9"/>
  <c r="R8" i="9"/>
  <c r="S8" i="9"/>
  <c r="H24" i="9"/>
  <c r="K24" i="9"/>
  <c r="H21" i="9"/>
  <c r="K21" i="9"/>
  <c r="H6" i="9"/>
  <c r="K6" i="9"/>
  <c r="H5" i="9"/>
  <c r="K5" i="9"/>
  <c r="Q12" i="9"/>
  <c r="T12" i="9"/>
  <c r="H9" i="9"/>
  <c r="K9" i="9"/>
  <c r="K23" i="9"/>
  <c r="H23" i="9"/>
  <c r="H13" i="9"/>
  <c r="K13" i="9"/>
  <c r="I28" i="9"/>
  <c r="J2" i="9"/>
  <c r="Q14" i="9"/>
  <c r="T14" i="9"/>
  <c r="T10" i="9"/>
  <c r="Q10" i="9"/>
  <c r="Q25" i="9"/>
  <c r="T25" i="9"/>
  <c r="R26" i="9"/>
  <c r="S26" i="9"/>
  <c r="R27" i="9"/>
  <c r="S27" i="9"/>
  <c r="R19" i="9"/>
  <c r="S19" i="9"/>
  <c r="R25" i="9" l="1"/>
  <c r="S25" i="9"/>
  <c r="R5" i="9"/>
  <c r="S5" i="9"/>
  <c r="R18" i="9"/>
  <c r="S18" i="9"/>
  <c r="R23" i="9"/>
  <c r="S23" i="9"/>
  <c r="R24" i="9"/>
  <c r="S24" i="9"/>
  <c r="R10" i="9"/>
  <c r="S10" i="9"/>
  <c r="H2" i="9"/>
  <c r="H28" i="9" s="1"/>
  <c r="K2" i="9"/>
  <c r="K28" i="9" s="1"/>
  <c r="R2" i="9"/>
  <c r="S2" i="9"/>
  <c r="R6" i="9"/>
  <c r="S6" i="9"/>
  <c r="R12" i="9"/>
  <c r="S12" i="9"/>
  <c r="R17" i="9"/>
  <c r="S17" i="9"/>
  <c r="R22" i="9"/>
  <c r="S22" i="9"/>
  <c r="R15" i="9"/>
  <c r="S15" i="9"/>
  <c r="R16" i="9"/>
  <c r="S16" i="9"/>
  <c r="R14" i="9"/>
  <c r="S14" i="9"/>
  <c r="R4" i="9"/>
  <c r="S4" i="9"/>
  <c r="R9" i="9"/>
  <c r="S9" i="9"/>
  <c r="R7" i="9"/>
  <c r="S7" i="9"/>
  <c r="R11" i="9"/>
  <c r="S11" i="9"/>
  <c r="R13" i="9"/>
  <c r="S13" i="9"/>
  <c r="R21" i="9"/>
  <c r="S21" i="9"/>
</calcChain>
</file>

<file path=xl/sharedStrings.xml><?xml version="1.0" encoding="utf-8"?>
<sst xmlns="http://schemas.openxmlformats.org/spreadsheetml/2006/main" count="806" uniqueCount="208">
  <si>
    <t>Definición</t>
  </si>
  <si>
    <t>Valor</t>
  </si>
  <si>
    <t>Minitarea o petición en tiempo y forma</t>
  </si>
  <si>
    <t>Libreta tarea casa (semanal y aleatorio)</t>
  </si>
  <si>
    <t>Pizarra (semanal y aleatorio)</t>
  </si>
  <si>
    <t>8 o más en tarea online (forms, geogebra, ...)</t>
  </si>
  <si>
    <t>5 mejores en Quizziz</t>
  </si>
  <si>
    <t>6-10 mejores en Quizziz</t>
  </si>
  <si>
    <t>11-15 mejores en Quizziz</t>
  </si>
  <si>
    <t>16-20 mejores en Quizziz</t>
  </si>
  <si>
    <t xml:space="preserve">Explicación en clase </t>
  </si>
  <si>
    <t>Positivo a la clase</t>
  </si>
  <si>
    <t>Final Boss ganado</t>
  </si>
  <si>
    <t>Batalla de grupo</t>
  </si>
  <si>
    <t>Valor (-)</t>
  </si>
  <si>
    <t>Espera en la puerta</t>
  </si>
  <si>
    <t>Chicle en clase</t>
  </si>
  <si>
    <t>Ejercicios sin hacer (libreta o tarea clase)</t>
  </si>
  <si>
    <t>Llamada atención de cualquier tipo</t>
  </si>
  <si>
    <t>Mal sentado</t>
  </si>
  <si>
    <t xml:space="preserve">Ordenador levantado sin permiso </t>
  </si>
  <si>
    <t>No subir silla</t>
  </si>
  <si>
    <t>Puntualidad</t>
  </si>
  <si>
    <t>Sin material/Batería</t>
  </si>
  <si>
    <t>Trabajo en grupo sin éxito</t>
  </si>
  <si>
    <t>E</t>
  </si>
  <si>
    <t>Id</t>
  </si>
  <si>
    <t>Límite inferior</t>
  </si>
  <si>
    <t>Límite superior</t>
  </si>
  <si>
    <t>Superpoder</t>
  </si>
  <si>
    <t>Recompensa</t>
  </si>
  <si>
    <t>Cantidad</t>
  </si>
  <si>
    <t>-</t>
  </si>
  <si>
    <t>Ninguno</t>
  </si>
  <si>
    <t>Cálculo Relámpago (Supervelocidad en Cálculos)</t>
  </si>
  <si>
    <t>Música con trabajo autónomo</t>
  </si>
  <si>
    <t>Siempre</t>
  </si>
  <si>
    <t>Factorización Molecular (Descomposición en Factores)</t>
  </si>
  <si>
    <t>Puede elegir con quién se sienta un día en clase de matemáticas</t>
  </si>
  <si>
    <t>1 por evaluación</t>
  </si>
  <si>
    <t>Manipulación Algebraica (Control sobre Ecuaciones)</t>
  </si>
  <si>
    <t>Pregunta si un ejercicio de examen está bien (respuesta SI o NO)</t>
  </si>
  <si>
    <t>Campos de Proporción (Control de Proporciones y Razones)</t>
  </si>
  <si>
    <t>Pueden cambiar un negativo en la petición de tareas por un positivo</t>
  </si>
  <si>
    <t>Visión Geométrica (Percepción Espacial Mejorada)</t>
  </si>
  <si>
    <t>Puede elegir su equipo de trabajo</t>
  </si>
  <si>
    <t>1 en el año</t>
  </si>
  <si>
    <t>Poder Fractal (Expansión y Reducción Infinita)</t>
  </si>
  <si>
    <t>Cambiar tarea de aula por videojuegos elegidos por el/la profesor/a</t>
  </si>
  <si>
    <t>Telepatía Estadística (Predicción de Patrones)</t>
  </si>
  <si>
    <t>Consulta de libreta 1 minuto durante el examen</t>
  </si>
  <si>
    <t>Sincronización Cuántica (Control del Tiempo en Función de Matemáticas)</t>
  </si>
  <si>
    <t>Elegir un fin de semana sin tareas para toda la clase</t>
  </si>
  <si>
    <t>1 en el año - solamente el/la primero/a en conseguirlo</t>
  </si>
  <si>
    <t>Apelidos e nome</t>
  </si>
  <si>
    <t>mandarina</t>
  </si>
  <si>
    <t>1111111</t>
  </si>
  <si>
    <t>Uva</t>
  </si>
  <si>
    <t>1111</t>
  </si>
  <si>
    <t>rosa</t>
  </si>
  <si>
    <t>111111</t>
  </si>
  <si>
    <t>Rayo</t>
  </si>
  <si>
    <t>Mbappe (Morata 2.0)</t>
  </si>
  <si>
    <t>babuino</t>
  </si>
  <si>
    <t>11</t>
  </si>
  <si>
    <t>Mukis</t>
  </si>
  <si>
    <t>11111111</t>
  </si>
  <si>
    <t>Quevedo</t>
  </si>
  <si>
    <t>Jowi</t>
  </si>
  <si>
    <t>111</t>
  </si>
  <si>
    <t>11111</t>
  </si>
  <si>
    <t>Yung Leandoer</t>
  </si>
  <si>
    <t>Son Heung-min</t>
  </si>
  <si>
    <t>Falcão</t>
  </si>
  <si>
    <t xml:space="preserve">Azúcar Morena </t>
  </si>
  <si>
    <t>elbiyo7</t>
  </si>
  <si>
    <t>Puskas</t>
  </si>
  <si>
    <t>sofá</t>
  </si>
  <si>
    <t>Reina Catalana</t>
  </si>
  <si>
    <t>lukileo_910</t>
  </si>
  <si>
    <t>tomate</t>
  </si>
  <si>
    <t>BichoLover7</t>
  </si>
  <si>
    <t>ElGuitarras</t>
  </si>
  <si>
    <t>Makiman</t>
  </si>
  <si>
    <t>villa johnny</t>
  </si>
  <si>
    <t>Margarita</t>
  </si>
  <si>
    <t>Alias</t>
  </si>
  <si>
    <t>Positivos</t>
  </si>
  <si>
    <t>Negativos</t>
  </si>
  <si>
    <t>Total</t>
  </si>
  <si>
    <t>M</t>
  </si>
  <si>
    <t>Q1</t>
  </si>
  <si>
    <t>Q2</t>
  </si>
  <si>
    <t>Q3</t>
  </si>
  <si>
    <t>P90</t>
  </si>
  <si>
    <t>Máx</t>
  </si>
  <si>
    <t>Min</t>
  </si>
  <si>
    <t>Parcial 1º Evaluación</t>
  </si>
  <si>
    <t>GLOBAL 1º Evaluación</t>
  </si>
  <si>
    <t>Gamificación</t>
  </si>
  <si>
    <t>Probas escritas inicial</t>
  </si>
  <si>
    <t>Recuperación</t>
  </si>
  <si>
    <t>Probas escritas máx</t>
  </si>
  <si>
    <t>MEDIA 1ª Mellorada</t>
  </si>
  <si>
    <t>Boletín NUEVO</t>
  </si>
  <si>
    <t>Tarefas</t>
  </si>
  <si>
    <t>IN-exp oral; XH-exames;LGL-exames</t>
  </si>
  <si>
    <t>LGL-Exames</t>
  </si>
  <si>
    <t>LGL-Exames; LIN-farase reforzo, cústalle moito</t>
  </si>
  <si>
    <t xml:space="preserve">Falta de traballo </t>
  </si>
  <si>
    <t>4,35 preto</t>
  </si>
  <si>
    <t>LGL-libro lectura exame</t>
  </si>
  <si>
    <t>LIN-exames</t>
  </si>
  <si>
    <t>LGL-Expresión oral nada</t>
  </si>
  <si>
    <t>LGL-todo; LIN-traballo</t>
  </si>
  <si>
    <t>LGL-exento ; LIN- Osella</t>
  </si>
  <si>
    <t xml:space="preserve">Mellora </t>
  </si>
  <si>
    <t>Falta traballo</t>
  </si>
  <si>
    <t>LGL-libro e exames; IN-ref</t>
  </si>
  <si>
    <t>ExpAr-falta traballo; FALTA DE TRABALLO EN XERAL</t>
  </si>
  <si>
    <t>Exames</t>
  </si>
  <si>
    <t>EXAMES</t>
  </si>
  <si>
    <t>Traballo</t>
  </si>
  <si>
    <t>DIX-Gumer; LGL-exames; XeHi-traballo e exames moi xustos</t>
  </si>
  <si>
    <t>Salvar a Irene</t>
  </si>
  <si>
    <t>ACUMULADO</t>
  </si>
  <si>
    <t>Recuperación 1ª Avaliación</t>
  </si>
  <si>
    <t>Parcial 2º Avaluación</t>
  </si>
  <si>
    <t>GLOBAL 2º Avaluación</t>
  </si>
  <si>
    <t>MEDIA EXAMES</t>
  </si>
  <si>
    <t>Gamificación (2da)</t>
  </si>
  <si>
    <t>Gamificación (ACUMULADA)</t>
  </si>
  <si>
    <t>A/S</t>
  </si>
  <si>
    <t>MEDIA</t>
  </si>
  <si>
    <t>Boletín</t>
  </si>
  <si>
    <t>MEDIA 2ª Mellorada</t>
  </si>
  <si>
    <t>Recupera</t>
  </si>
  <si>
    <t>Recuperación 2ª Avaliación</t>
  </si>
  <si>
    <t>Parcial 3º Avaluación</t>
  </si>
  <si>
    <t>GLOBAL 3º Avaluación</t>
  </si>
  <si>
    <t>Gamificación (3a)</t>
  </si>
  <si>
    <t>Descripción</t>
  </si>
  <si>
    <t>Data</t>
  </si>
  <si>
    <t>Tipo</t>
  </si>
  <si>
    <t>Optatividad</t>
  </si>
  <si>
    <t>Eval</t>
  </si>
  <si>
    <t>Problemas ecuaciones (15, 16, 17, 18, 19 y 20)</t>
  </si>
  <si>
    <t>Tarea</t>
  </si>
  <si>
    <t>Obligatoria</t>
  </si>
  <si>
    <t>EJERCICIOS SISTEMAS DE ECUACIONES: 1ª columna ejercicios 1, 2, 3 e 4</t>
  </si>
  <si>
    <t>MÁS EJERCICIOS SISTEMAS DE ECUACIONES: 1ª columna ejercicio 5ª. Ejercicio 6º completo</t>
  </si>
  <si>
    <t>PROBLEMAS DE SISTEMAS DE ECUACIONES: Problemas 9, 10, 11 y 12_ Entrega VOLUNTARIA</t>
  </si>
  <si>
    <t>Voluntaria</t>
  </si>
  <si>
    <t>EJERCICIOS 1 y 2 de INECUACIONES</t>
  </si>
  <si>
    <t>EJERCICIOS 3 y 4 de INECUACIONES</t>
  </si>
  <si>
    <t>EJERCICIOS del 5 al 9 de INECUACIONES (Problemas)</t>
  </si>
  <si>
    <t>Ejercicios Figuras planas</t>
  </si>
  <si>
    <t>Ejercicios Cuerpos Geométricos</t>
  </si>
  <si>
    <t>Quizziz Semejanza</t>
  </si>
  <si>
    <t>Quizz</t>
  </si>
  <si>
    <t>VOLUNTARIA 1/3_Movimientos de rotación y traslación en el plano. Ejercicios</t>
  </si>
  <si>
    <t>VOLUNTARIA 2/3: Simetrías axial y central. Ejercicios</t>
  </si>
  <si>
    <t>VOLUNTARIA 3/3: Traslaciones y Semejanzas</t>
  </si>
  <si>
    <t>Ejercicios 2, 3 y 5 del boletín de la unidad 6</t>
  </si>
  <si>
    <t>TAREA VOUNTARIA: Ejercicios 6, 7 y 8 del boletín de la unidad 6</t>
  </si>
  <si>
    <t>Ejercicios 10,12,13,14 del boletín de la unidad 6</t>
  </si>
  <si>
    <t>Ejercicios 15, 16 y 17 del boletín de la unidad 6</t>
  </si>
  <si>
    <t>TAREA VOUNTARIA: Ejercicios 20, 21 y 22 del boletín de la unidad 6</t>
  </si>
  <si>
    <t>quizz</t>
  </si>
  <si>
    <t>Puntos clase</t>
  </si>
  <si>
    <t>Ejercicio 1 Boletín: Funciones lineales</t>
  </si>
  <si>
    <t>Ejercicios 4 y 6 Boletín: Funciones cuadráticas</t>
  </si>
  <si>
    <t>Ejercicios 7, 8 y 9</t>
  </si>
  <si>
    <t>VOLUNTARIA: Ejercicios 1,2, 5 y 6 BOLETIN PARTE 2</t>
  </si>
  <si>
    <t>Ejercicios 10, 11 y 12</t>
  </si>
  <si>
    <t>Perfil</t>
  </si>
  <si>
    <t>EQUIPO</t>
  </si>
  <si>
    <t>ACHIEVER (Triunfador)SOCIALISER (Socializador)</t>
  </si>
  <si>
    <t>A</t>
  </si>
  <si>
    <t>KILLER (Asesino)</t>
  </si>
  <si>
    <t>EXPLORER (Explorador)</t>
  </si>
  <si>
    <t>B</t>
  </si>
  <si>
    <t>SOCIALISER (Socializador)EXPLORER (Explorador)</t>
  </si>
  <si>
    <t>SOCIALISER (Socializador)</t>
  </si>
  <si>
    <t>C</t>
  </si>
  <si>
    <t>ACHIEVER (Triunfador)</t>
  </si>
  <si>
    <t>D</t>
  </si>
  <si>
    <t>KILLER (Asesino)SOCIALISER (Socializador)</t>
  </si>
  <si>
    <t>F</t>
  </si>
  <si>
    <t>G</t>
  </si>
  <si>
    <t>H</t>
  </si>
  <si>
    <t>I</t>
  </si>
  <si>
    <t>J</t>
  </si>
  <si>
    <t>K</t>
  </si>
  <si>
    <t>L</t>
  </si>
  <si>
    <t>N</t>
  </si>
  <si>
    <t>Q</t>
  </si>
  <si>
    <t>S</t>
  </si>
  <si>
    <t>T</t>
  </si>
  <si>
    <t>U</t>
  </si>
  <si>
    <t>V</t>
  </si>
  <si>
    <t>W</t>
  </si>
  <si>
    <t>X</t>
  </si>
  <si>
    <t>Z</t>
  </si>
  <si>
    <t>O</t>
  </si>
  <si>
    <t>P</t>
  </si>
  <si>
    <t>R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</si>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</sst>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"/>
    <numFmt numFmtId="165" formatCode="d/m/yyyy"/>
  </numFmts>
  <fonts count="20">
    <font>
      <sz val="11"/>
      <color theme="1"/>
      <name val="Calibri"/>
      <scheme val="minor"/>
    </font>
    <font>
      <sz val="11"/>
      <color theme="1"/>
      <name val="Arial Narrow"/>
    </font>
    <font>
      <sz val="11"/>
      <color theme="1"/>
      <name val="Calibri"/>
    </font>
    <font>
      <sz val="11"/>
      <color theme="1"/>
      <name val="Calibri"/>
      <scheme val="minor"/>
    </font>
    <font>
      <sz val="7"/>
      <color rgb="FF006699"/>
      <name val="Verdana"/>
    </font>
    <font>
      <b/>
      <sz val="7"/>
      <color rgb="FFFFFFFF"/>
      <name val="Verdana"/>
    </font>
    <font>
      <sz val="6"/>
      <color theme="1"/>
      <name val="Calibri"/>
    </font>
    <font>
      <sz val="11"/>
      <color rgb="FF434343"/>
      <name val="Roboto"/>
    </font>
    <font>
      <sz val="9"/>
      <color theme="1"/>
      <name val="Calibri"/>
    </font>
    <font>
      <b/>
      <sz val="9"/>
      <color rgb="FFFFFFFF"/>
      <name val="Verdana"/>
    </font>
    <font>
      <sz val="11"/>
      <color rgb="FF000000"/>
      <name val="Calibri"/>
    </font>
    <font>
      <sz val="9"/>
      <color theme="1"/>
      <name val="Google Sans Mono"/>
    </font>
    <font>
      <sz val="11"/>
      <color rgb="FFFF0000"/>
      <name val="Calibri"/>
    </font>
    <font>
      <b/>
      <sz val="11"/>
      <color theme="1"/>
      <name val="Arial Narrow"/>
    </font>
    <font>
      <b/>
      <sz val="11"/>
      <color rgb="FFFFFF00"/>
      <name val="Calibri"/>
    </font>
    <font>
      <sz val="11"/>
      <color rgb="FF000000"/>
      <name val="Calibri"/>
      <scheme val="minor"/>
    </font>
    <font>
      <b/>
      <sz val="11"/>
      <color rgb="FFFFFFFF"/>
      <name val="Verdana"/>
    </font>
    <font>
      <sz val="11"/>
      <color theme="1"/>
      <name val="Calibri"/>
    </font>
    <font>
      <sz val="11"/>
      <color rgb="FF202124"/>
      <name val="Google Sans"/>
    </font>
    <font>
      <sz val="11"/>
      <color rgb="FF202124"/>
      <name val="&quot;Google Sans&quot;"/>
    </font>
  </fonts>
  <fills count="22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D7D31"/>
        <bgColor rgb="FFED7D31"/>
      </patternFill>
    </fill>
    <fill>
      <patternFill patternType="solid">
        <fgColor rgb="FFF5F9FC"/>
        <bgColor rgb="FFF5F9FC"/>
      </patternFill>
    </fill>
    <fill>
      <patternFill patternType="solid">
        <fgColor rgb="FF6699CC"/>
        <bgColor rgb="FF6699CC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CCCCCC"/>
        <bgColor rgb="FFCCCCCC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9900FF"/>
        <bgColor rgb="FF9900FF"/>
      </patternFill>
    </fill>
    <fill>
      <patternFill patternType="solid">
        <fgColor rgb="FFA64D79"/>
        <bgColor rgb="FFA64D79"/>
      </patternFill>
    </fill>
  </fills>
  <borders count="15">
    <border>
      <left/>
      <right/>
      <top/>
      <bottom/>
      <diagonal/>
    </border>
    <border>
      <left style="medium">
        <color rgb="FF6699CC"/>
      </left>
      <right/>
      <top/>
      <bottom style="medium">
        <color rgb="FF6699CC"/>
      </bottom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rgb="FF6699CC"/>
      </left>
      <right/>
      <top style="medium">
        <color rgb="FF6699CC"/>
      </top>
      <bottom style="medium">
        <color rgb="FF6699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/>
      <right style="thin">
        <color rgb="FF442F65"/>
      </right>
      <top/>
      <bottom/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  <border>
      <left/>
      <right/>
      <top/>
      <bottom/>
      <diagonal/>
    </border>
    <border>
      <left style="medium">
        <color rgb="FF6699CC"/>
      </left>
      <right/>
      <top style="medium">
        <color rgb="FF6699CC"/>
      </top>
      <bottom/>
      <diagonal/>
    </border>
    <border>
      <left style="medium">
        <color rgb="FF6699CC"/>
      </left>
      <right/>
      <top style="medium">
        <color rgb="FF6699CC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6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vertical="center" textRotation="90"/>
    </xf>
    <xf numFmtId="0" fontId="1" fillId="9" borderId="7" xfId="0" applyFont="1" applyFill="1" applyBorder="1" applyAlignment="1">
      <alignment vertical="center" textRotation="90"/>
    </xf>
    <xf numFmtId="0" fontId="1" fillId="9" borderId="0" xfId="0" applyFont="1" applyFill="1" applyAlignment="1">
      <alignment vertical="center" textRotation="90"/>
    </xf>
    <xf numFmtId="0" fontId="6" fillId="0" borderId="0" xfId="0" applyFont="1"/>
    <xf numFmtId="0" fontId="7" fillId="10" borderId="0" xfId="0" applyFont="1" applyFill="1"/>
    <xf numFmtId="0" fontId="6" fillId="0" borderId="7" xfId="0" applyFont="1" applyBorder="1"/>
    <xf numFmtId="0" fontId="7" fillId="10" borderId="8" xfId="0" applyFont="1" applyFill="1" applyBorder="1"/>
    <xf numFmtId="0" fontId="7" fillId="11" borderId="9" xfId="0" applyFont="1" applyFill="1" applyBorder="1"/>
    <xf numFmtId="0" fontId="7" fillId="11" borderId="10" xfId="0" applyFont="1" applyFill="1" applyBorder="1"/>
    <xf numFmtId="0" fontId="7" fillId="10" borderId="11" xfId="0" applyFont="1" applyFill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8" borderId="7" xfId="0" applyFont="1" applyFill="1" applyBorder="1" applyAlignment="1">
      <alignment textRotation="90"/>
    </xf>
    <xf numFmtId="0" fontId="2" fillId="0" borderId="0" xfId="0" applyFont="1" applyAlignment="1">
      <alignment horizontal="right" textRotation="90"/>
    </xf>
    <xf numFmtId="0" fontId="1" fillId="8" borderId="7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9" fillId="7" borderId="6" xfId="0" applyFont="1" applyFill="1" applyBorder="1" applyAlignment="1">
      <alignment horizontal="center" vertical="center" textRotation="90"/>
    </xf>
    <xf numFmtId="0" fontId="6" fillId="12" borderId="12" xfId="0" applyFont="1" applyFill="1" applyBorder="1"/>
    <xf numFmtId="0" fontId="6" fillId="0" borderId="0" xfId="0" applyFont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10" fillId="12" borderId="0" xfId="0" applyFont="1" applyFill="1" applyAlignment="1">
      <alignment horizontal="right"/>
    </xf>
    <xf numFmtId="0" fontId="10" fillId="0" borderId="0" xfId="0" applyFont="1"/>
    <xf numFmtId="2" fontId="11" fillId="10" borderId="0" xfId="0" applyNumberFormat="1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2" fillId="0" borderId="0" xfId="0" applyFont="1"/>
    <xf numFmtId="0" fontId="12" fillId="12" borderId="0" xfId="0" applyFont="1" applyFill="1" applyAlignment="1">
      <alignment horizontal="right"/>
    </xf>
    <xf numFmtId="1" fontId="2" fillId="13" borderId="0" xfId="0" applyNumberFormat="1" applyFont="1" applyFill="1" applyAlignment="1">
      <alignment horizontal="right"/>
    </xf>
    <xf numFmtId="0" fontId="12" fillId="12" borderId="0" xfId="0" applyFont="1" applyFill="1"/>
    <xf numFmtId="2" fontId="2" fillId="0" borderId="0" xfId="0" applyNumberFormat="1" applyFont="1"/>
    <xf numFmtId="0" fontId="9" fillId="7" borderId="0" xfId="0" applyFont="1" applyFill="1" applyAlignment="1">
      <alignment horizontal="center" vertical="center" textRotation="90"/>
    </xf>
    <xf numFmtId="2" fontId="8" fillId="0" borderId="0" xfId="0" applyNumberFormat="1" applyFont="1" applyAlignment="1">
      <alignment horizontal="center" vertical="center"/>
    </xf>
    <xf numFmtId="0" fontId="13" fillId="8" borderId="0" xfId="0" applyFont="1" applyFill="1" applyAlignment="1">
      <alignment textRotation="90"/>
    </xf>
    <xf numFmtId="0" fontId="13" fillId="8" borderId="7" xfId="0" applyFont="1" applyFill="1" applyBorder="1" applyAlignment="1">
      <alignment textRotation="90"/>
    </xf>
    <xf numFmtId="0" fontId="13" fillId="14" borderId="7" xfId="0" applyFont="1" applyFill="1" applyBorder="1" applyAlignment="1">
      <alignment textRotation="90"/>
    </xf>
    <xf numFmtId="0" fontId="13" fillId="15" borderId="7" xfId="0" applyFont="1" applyFill="1" applyBorder="1" applyAlignment="1">
      <alignment textRotation="90"/>
    </xf>
    <xf numFmtId="0" fontId="13" fillId="16" borderId="7" xfId="0" applyFont="1" applyFill="1" applyBorder="1" applyAlignment="1">
      <alignment textRotation="90"/>
    </xf>
    <xf numFmtId="0" fontId="14" fillId="17" borderId="0" xfId="0" applyFont="1" applyFill="1" applyAlignment="1">
      <alignment horizontal="right"/>
    </xf>
    <xf numFmtId="2" fontId="15" fillId="0" borderId="0" xfId="0" applyNumberFormat="1" applyFont="1" applyAlignment="1">
      <alignment horizontal="center"/>
    </xf>
    <xf numFmtId="1" fontId="2" fillId="0" borderId="0" xfId="0" applyNumberFormat="1" applyFont="1"/>
    <xf numFmtId="0" fontId="10" fillId="12" borderId="0" xfId="0" applyFont="1" applyFill="1"/>
    <xf numFmtId="0" fontId="16" fillId="7" borderId="13" xfId="0" applyFont="1" applyFill="1" applyBorder="1" applyAlignment="1">
      <alignment horizontal="center"/>
    </xf>
    <xf numFmtId="0" fontId="16" fillId="18" borderId="13" xfId="0" applyFont="1" applyFill="1" applyBorder="1" applyAlignment="1">
      <alignment horizontal="center"/>
    </xf>
    <xf numFmtId="0" fontId="16" fillId="19" borderId="13" xfId="0" applyFont="1" applyFill="1" applyBorder="1" applyAlignment="1">
      <alignment horizontal="center"/>
    </xf>
    <xf numFmtId="0" fontId="16" fillId="20" borderId="14" xfId="0" applyFont="1" applyFill="1" applyBorder="1" applyAlignment="1">
      <alignment horizontal="center"/>
    </xf>
    <xf numFmtId="0" fontId="16" fillId="21" borderId="7" xfId="0" applyFont="1" applyFill="1" applyBorder="1" applyAlignment="1">
      <alignment horizontal="center"/>
    </xf>
    <xf numFmtId="0" fontId="17" fillId="0" borderId="7" xfId="0" applyFont="1" applyBorder="1"/>
    <xf numFmtId="164" fontId="17" fillId="0" borderId="7" xfId="0" applyNumberFormat="1" applyFont="1" applyBorder="1" applyAlignment="1">
      <alignment horizontal="right"/>
    </xf>
    <xf numFmtId="2" fontId="17" fillId="0" borderId="7" xfId="0" applyNumberFormat="1" applyFont="1" applyBorder="1"/>
    <xf numFmtId="1" fontId="2" fillId="0" borderId="7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/>
    <xf numFmtId="1" fontId="2" fillId="0" borderId="7" xfId="0" applyNumberFormat="1" applyFont="1" applyBorder="1" applyAlignment="1">
      <alignment horizontal="right"/>
    </xf>
    <xf numFmtId="0" fontId="18" fillId="0" borderId="7" xfId="0" applyFont="1" applyBorder="1" applyAlignment="1">
      <alignment wrapText="1"/>
    </xf>
    <xf numFmtId="0" fontId="19" fillId="0" borderId="0" xfId="0" applyFont="1" applyAlignment="1">
      <alignment wrapText="1"/>
    </xf>
    <xf numFmtId="165" fontId="2" fillId="0" borderId="0" xfId="0" applyNumberFormat="1" applyFont="1"/>
    <xf numFmtId="0" fontId="18" fillId="0" borderId="0" xfId="0" applyFont="1" applyAlignment="1">
      <alignment wrapText="1"/>
    </xf>
    <xf numFmtId="14" fontId="2" fillId="0" borderId="0" xfId="0" applyNumberFormat="1" applyFont="1" applyAlignment="1">
      <alignment horizontal="right"/>
    </xf>
    <xf numFmtId="0" fontId="5" fillId="18" borderId="6" xfId="0" applyFont="1" applyFill="1" applyBorder="1" applyAlignment="1">
      <alignment horizontal="center"/>
    </xf>
    <xf numFmtId="0" fontId="5" fillId="19" borderId="6" xfId="0" applyFont="1" applyFill="1" applyBorder="1" applyAlignment="1">
      <alignment horizontal="center"/>
    </xf>
  </cellXfs>
  <cellStyles count="1"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6699"/>
        <name val="Verdana"/>
        <scheme val="none"/>
      </font>
      <fill>
        <patternFill patternType="solid">
          <fgColor rgb="FFF5F9FC"/>
          <bgColor rgb="FFF5F9FC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rgb="FF6699CC"/>
        </left>
        <right/>
        <top/>
        <bottom style="medium">
          <color rgb="FF6699CC"/>
        </bottom>
        <vertical/>
        <horizontal/>
      </border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9"/>
          <bgColor theme="9"/>
        </patternFill>
      </fill>
    </dxf>
  </dxfs>
  <tableStyles count="12">
    <tableStyle name="Puntos-style" pivot="0" count="3" xr9:uid="{00000000-0011-0000-FFFF-FFFF00000000}">
      <tableStyleElement type="headerRow" dxfId="37"/>
      <tableStyleElement type="firstRowStripe" dxfId="36"/>
      <tableStyleElement type="secondRowStripe" dxfId="35"/>
    </tableStyle>
    <tableStyle name="Puntos-style 2" pivot="0" count="3" xr9:uid="{00000000-0011-0000-FFFF-FFFF01000000}">
      <tableStyleElement type="headerRow" dxfId="34"/>
      <tableStyleElement type="firstRowStripe" dxfId="33"/>
      <tableStyleElement type="secondRowStripe" dxfId="32"/>
    </tableStyle>
    <tableStyle name="Recompensas-Niveles-style" pivot="0" count="3" xr9:uid="{00000000-0011-0000-FFFF-FFFF02000000}">
      <tableStyleElement type="headerRow" dxfId="31"/>
      <tableStyleElement type="firstRowStripe" dxfId="30"/>
      <tableStyleElement type="secondRowStripe" dxfId="29"/>
    </tableStyle>
    <tableStyle name="1ª Borrador ENTRADA 4D-style" pivot="0" count="2" xr9:uid="{00000000-0011-0000-FFFF-FFFF03000000}">
      <tableStyleElement type="firstRowStripe" dxfId="28"/>
      <tableStyleElement type="secondRowStripe" dxfId="27"/>
    </tableStyle>
    <tableStyle name="1ª Borrador ENTRADA 4D-style 2" pivot="0" count="2" xr9:uid="{00000000-0011-0000-FFFF-FFFF04000000}">
      <tableStyleElement type="firstRowStripe" dxfId="26"/>
      <tableStyleElement type="secondRowStripe" dxfId="25"/>
    </tableStyle>
    <tableStyle name="1ª Borrador SAÍDA 4D -style" pivot="0" count="2" xr9:uid="{00000000-0011-0000-FFFF-FFFF05000000}">
      <tableStyleElement type="firstRowStripe" dxfId="24"/>
      <tableStyleElement type="secondRowStripe" dxfId="23"/>
    </tableStyle>
    <tableStyle name="2ª Borrador ENTRADA 4D-style" pivot="0" count="2" xr9:uid="{00000000-0011-0000-FFFF-FFFF06000000}">
      <tableStyleElement type="firstRowStripe" dxfId="22"/>
      <tableStyleElement type="secondRowStripe" dxfId="21"/>
    </tableStyle>
    <tableStyle name="2ª Borrador ENTRADA 4D-style 2" pivot="0" count="2" xr9:uid="{00000000-0011-0000-FFFF-FFFF07000000}">
      <tableStyleElement type="firstRowStripe" dxfId="20"/>
      <tableStyleElement type="secondRowStripe" dxfId="19"/>
    </tableStyle>
    <tableStyle name="2ª Borrador SAÍDA 4D -style" pivot="0" count="2" xr9:uid="{00000000-0011-0000-FFFF-FFFF08000000}">
      <tableStyleElement type="firstRowStripe" dxfId="18"/>
      <tableStyleElement type="secondRowStripe" dxfId="17"/>
    </tableStyle>
    <tableStyle name="3ª Borrador ENTRADA 4D-style" pivot="0" count="2" xr9:uid="{00000000-0011-0000-FFFF-FFFF09000000}">
      <tableStyleElement type="firstRowStripe" dxfId="16"/>
      <tableStyleElement type="secondRowStripe" dxfId="15"/>
    </tableStyle>
    <tableStyle name="3ª Borrador ENTRADA 4D-style 2" pivot="0" count="2" xr9:uid="{00000000-0011-0000-FFFF-FFFF0A000000}">
      <tableStyleElement type="firstRowStripe" dxfId="14"/>
      <tableStyleElement type="secondRowStripe" dxfId="13"/>
    </tableStyle>
    <tableStyle name="3ª Borrador SAÍDA 4D -style" pivot="0" count="2" xr9:uid="{00000000-0011-0000-FFFF-FFFF0B00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12">
  <tableColumns count="2">
    <tableColumn id="1" xr3:uid="{00000000-0010-0000-0000-000001000000}" name="Definición"/>
    <tableColumn id="2" xr3:uid="{00000000-0010-0000-0000-000002000000}" name="Valor"/>
  </tableColumns>
  <tableStyleInfo name="Punto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C3:I28" headerRowCount="0">
  <tableColumns count="7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  <tableColumn id="6" xr3:uid="{00000000-0010-0000-0900-000006000000}" name="Column6"/>
    <tableColumn id="7" xr3:uid="{00000000-0010-0000-0900-000007000000}" name="Column7"/>
  </tableColumns>
  <tableStyleInfo name="3ª Borrador ENTRADA 4D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X3:X28" headerRowCount="0">
  <tableColumns count="1">
    <tableColumn id="1" xr3:uid="{00000000-0010-0000-0A00-000001000000}" name="Column1"/>
  </tableColumns>
  <tableStyleInfo name="3ª Borrador ENTRADA 4D-style 2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X3:Y28" headerRowCount="0">
  <tableColumns count="2">
    <tableColumn id="1" xr3:uid="{00000000-0010-0000-0B00-000001000000}" name="Column1"/>
    <tableColumn id="2" xr3:uid="{29AD497B-A11B-463A-BF22-596C88153C6E}" name="Columna1" dataDxfId="0"/>
  </tableColumns>
  <tableStyleInfo name="3ª Borrador SAÍDA 4D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3:B23" headerRowCount="0">
  <tableColumns count="2">
    <tableColumn id="1" xr3:uid="{00000000-0010-0000-0100-000001000000}" name="Column1"/>
    <tableColumn id="2" xr3:uid="{00000000-0010-0000-0100-000002000000}" name="Column2"/>
  </tableColumns>
  <tableStyleInfo name="Punto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F10">
  <tableColumns count="6">
    <tableColumn id="1" xr3:uid="{00000000-0010-0000-0200-000001000000}" name="Id"/>
    <tableColumn id="2" xr3:uid="{00000000-0010-0000-0200-000002000000}" name="Límite inferior"/>
    <tableColumn id="3" xr3:uid="{00000000-0010-0000-0200-000003000000}" name="Límite superior"/>
    <tableColumn id="4" xr3:uid="{00000000-0010-0000-0200-000004000000}" name="Superpoder"/>
    <tableColumn id="5" xr3:uid="{00000000-0010-0000-0200-000005000000}" name="Recompensa"/>
    <tableColumn id="6" xr3:uid="{00000000-0010-0000-0200-000006000000}" name="Cantidad"/>
  </tableColumns>
  <tableStyleInfo name="Recompensas-Nivel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C3:C28" headerRowCount="0">
  <tableColumns count="1">
    <tableColumn id="1" xr3:uid="{00000000-0010-0000-0300-000001000000}" name="Column1"/>
  </tableColumns>
  <tableStyleInfo name="1ª Borrador ENTRADA 4D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X3:Y28" headerRowCount="0">
  <tableColumns count="2">
    <tableColumn id="1" xr3:uid="{00000000-0010-0000-0400-000001000000}" name="Column1"/>
    <tableColumn id="2" xr3:uid="{00000000-0010-0000-0400-000002000000}" name="Column2"/>
  </tableColumns>
  <tableStyleInfo name="1ª Borrador ENTRADA 4D-style 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3:X28" headerRowCount="0">
  <tableColumns count="1">
    <tableColumn id="1" xr3:uid="{00000000-0010-0000-0500-000001000000}" name="Column1"/>
  </tableColumns>
  <tableStyleInfo name="1ª Borrador SAÍDA 4D 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C3:I28" headerRowCount="0">
  <tableColumns count="7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</tableColumns>
  <tableStyleInfo name="2ª Borrador ENTRADA 4D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3:X28" headerRowCount="0">
  <tableColumns count="1">
    <tableColumn id="1" xr3:uid="{00000000-0010-0000-0700-000001000000}" name="Column1"/>
  </tableColumns>
  <tableStyleInfo name="2ª Borrador ENTRADA 4D-style 2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X3:X28" headerRowCount="0">
  <tableColumns count="1">
    <tableColumn id="1" xr3:uid="{00000000-0010-0000-0800-000001000000}" name="Column1"/>
  </tableColumns>
  <tableStyleInfo name="2ª Borrador SAÍDA 4D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workbookViewId="0"/>
  </sheetViews>
  <sheetFormatPr baseColWidth="10" defaultColWidth="14.44140625" defaultRowHeight="15" customHeight="1"/>
  <cols>
    <col min="1" max="1" width="50.88671875" customWidth="1"/>
    <col min="2" max="24" width="8.88671875" customWidth="1"/>
  </cols>
  <sheetData>
    <row r="1" spans="1:24" ht="13.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3.5" customHeight="1">
      <c r="A2" s="4" t="s">
        <v>2</v>
      </c>
      <c r="B2" s="5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3.5" customHeight="1">
      <c r="A3" s="6" t="s">
        <v>3</v>
      </c>
      <c r="B3" s="7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3.5" customHeight="1">
      <c r="A4" s="4" t="s">
        <v>4</v>
      </c>
      <c r="B4" s="5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3.5" customHeight="1">
      <c r="A5" s="6" t="s">
        <v>5</v>
      </c>
      <c r="B5" s="7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3.5" customHeight="1">
      <c r="A6" s="4" t="s">
        <v>6</v>
      </c>
      <c r="B6" s="5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3.5" customHeight="1">
      <c r="A7" s="6" t="s">
        <v>7</v>
      </c>
      <c r="B7" s="7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3.5" customHeight="1">
      <c r="A8" s="4" t="s">
        <v>8</v>
      </c>
      <c r="B8" s="5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3.5" customHeight="1">
      <c r="A9" s="6" t="s">
        <v>9</v>
      </c>
      <c r="B9" s="7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5" customHeight="1">
      <c r="A10" s="4" t="s">
        <v>10</v>
      </c>
      <c r="B10" s="5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customHeight="1">
      <c r="A11" s="6" t="s">
        <v>11</v>
      </c>
      <c r="B11" s="7">
        <v>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3.5" customHeight="1">
      <c r="A12" s="4" t="s">
        <v>12</v>
      </c>
      <c r="B12" s="5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3.5" customHeight="1">
      <c r="A13" s="6" t="s">
        <v>13</v>
      </c>
      <c r="B13" s="7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>
      <c r="A14" s="8" t="s">
        <v>0</v>
      </c>
      <c r="B14" s="9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>
      <c r="A15" s="4" t="s">
        <v>15</v>
      </c>
      <c r="B15" s="5">
        <v>-2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>
      <c r="A16" s="6" t="s">
        <v>16</v>
      </c>
      <c r="B16" s="7">
        <v>-2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>
      <c r="A17" s="4" t="s">
        <v>17</v>
      </c>
      <c r="B17" s="5">
        <v>-2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>
      <c r="A18" s="6" t="s">
        <v>18</v>
      </c>
      <c r="B18" s="7">
        <v>-2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>
      <c r="A19" s="4" t="s">
        <v>19</v>
      </c>
      <c r="B19" s="5">
        <v>-2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>
      <c r="A20" s="6" t="s">
        <v>20</v>
      </c>
      <c r="B20" s="7">
        <v>-3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>
      <c r="A21" s="4" t="s">
        <v>21</v>
      </c>
      <c r="B21" s="5">
        <v>-1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>
      <c r="A22" s="6" t="s">
        <v>22</v>
      </c>
      <c r="B22" s="7">
        <v>-3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>
      <c r="A23" s="4" t="s">
        <v>23</v>
      </c>
      <c r="B23" s="5">
        <v>-2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>
      <c r="A24" s="6" t="s">
        <v>24</v>
      </c>
      <c r="B24" s="7">
        <v>-2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customHeight="1">
      <c r="A25" s="10"/>
      <c r="B25" s="1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>
      <c r="A26" s="10"/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>
      <c r="A27" s="10"/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>
      <c r="A28" s="10"/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>
      <c r="A29" s="10"/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>
      <c r="A30" s="10"/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>
      <c r="A31" s="10"/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customHeight="1">
      <c r="A32" s="10"/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3.5" customHeight="1">
      <c r="A33" s="10"/>
      <c r="B33" s="1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>
      <c r="A34" s="10"/>
      <c r="B34" s="1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customHeight="1">
      <c r="A35" s="10"/>
      <c r="B35" s="1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>
      <c r="A36" s="10"/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>
      <c r="A37" s="10"/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>
      <c r="A38" s="10"/>
      <c r="B38" s="1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>
      <c r="A39" s="10"/>
      <c r="B39" s="1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>
      <c r="A40" s="10"/>
      <c r="B40" s="1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>
      <c r="A41" s="10"/>
      <c r="B41" s="1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>
      <c r="A42" s="10"/>
      <c r="B42" s="1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>
      <c r="A43" s="10"/>
      <c r="B43" s="1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>
      <c r="A44" s="10"/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>
      <c r="A45" s="10"/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>
      <c r="A46" s="10"/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>
      <c r="A47" s="10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>
      <c r="A48" s="10"/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>
      <c r="A49" s="10"/>
      <c r="B49" s="1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>
      <c r="A50" s="10"/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>
      <c r="A51" s="10"/>
      <c r="B51" s="1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>
      <c r="A52" s="10"/>
      <c r="B52" s="1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>
      <c r="A53" s="10"/>
      <c r="B53" s="1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>
      <c r="A54" s="10"/>
      <c r="B54" s="1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>
      <c r="A55" s="10"/>
      <c r="B55" s="1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>
      <c r="A56" s="10"/>
      <c r="B56" s="1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>
      <c r="A57" s="10"/>
      <c r="B57" s="1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3.5" customHeight="1">
      <c r="A58" s="10"/>
      <c r="B58" s="1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>
      <c r="A59" s="10"/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>
      <c r="A60" s="10"/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>
      <c r="A61" s="10"/>
      <c r="B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>
      <c r="A62" s="10"/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>
      <c r="A63" s="10"/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>
      <c r="A64" s="10"/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>
      <c r="A65" s="10"/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>
      <c r="A66" s="10"/>
      <c r="B66" s="1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>
      <c r="A67" s="10"/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>
      <c r="A68" s="10"/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>
      <c r="A69" s="10"/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3.5" customHeight="1">
      <c r="A70" s="10"/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>
      <c r="A71" s="10"/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>
      <c r="A72" s="10"/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>
      <c r="A73" s="10"/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>
      <c r="A74" s="10"/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>
      <c r="A75" s="10"/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>
      <c r="A76" s="10"/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>
      <c r="A77" s="10"/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>
      <c r="A78" s="10"/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>
      <c r="A79" s="10"/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>
      <c r="A80" s="10"/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>
      <c r="A81" s="10"/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>
      <c r="A82" s="10"/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>
      <c r="A83" s="10"/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>
      <c r="A84" s="10"/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>
      <c r="A85" s="10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>
      <c r="A86" s="10"/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>
      <c r="A87" s="10"/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>
      <c r="A88" s="10"/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>
      <c r="A89" s="10"/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>
      <c r="A90" s="10"/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>
      <c r="A91" s="10"/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>
      <c r="A92" s="10"/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>
      <c r="A93" s="10"/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>
      <c r="A94" s="10"/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>
      <c r="A95" s="10"/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>
      <c r="A96" s="10"/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>
      <c r="A97" s="10"/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>
      <c r="A98" s="10"/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>
      <c r="A99" s="10"/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>
      <c r="A100" s="10"/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>
      <c r="A101" s="10"/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>
      <c r="A102" s="10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>
      <c r="A103" s="10"/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>
      <c r="A104" s="10"/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>
      <c r="A105" s="10"/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>
      <c r="A106" s="10"/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>
      <c r="A107" s="10"/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>
      <c r="A108" s="10"/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>
      <c r="A109" s="10"/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>
      <c r="A110" s="10"/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>
      <c r="A111" s="10"/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>
      <c r="A112" s="10"/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>
      <c r="A113" s="10"/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>
      <c r="A114" s="10"/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>
      <c r="A115" s="10"/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>
      <c r="A116" s="10"/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>
      <c r="A117" s="10"/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>
      <c r="A118" s="10"/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>
      <c r="A119" s="10"/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>
      <c r="A120" s="10"/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>
      <c r="A121" s="10"/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>
      <c r="A122" s="10"/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>
      <c r="A123" s="10"/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>
      <c r="A124" s="10"/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>
      <c r="A125" s="10"/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>
      <c r="A126" s="10"/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>
      <c r="A127" s="10"/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>
      <c r="A128" s="10"/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>
      <c r="A129" s="10"/>
      <c r="B129" s="1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>
      <c r="A130" s="10"/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>
      <c r="A131" s="10"/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>
      <c r="A132" s="10"/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>
      <c r="A133" s="10"/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>
      <c r="A134" s="10"/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>
      <c r="A135" s="10"/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>
      <c r="A136" s="10"/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>
      <c r="A137" s="10"/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>
      <c r="A138" s="10"/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>
      <c r="A139" s="10"/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>
      <c r="A140" s="10"/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>
      <c r="A141" s="10"/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>
      <c r="A142" s="10"/>
      <c r="B142" s="1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>
      <c r="A143" s="10"/>
      <c r="B143" s="1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>
      <c r="A144" s="10"/>
      <c r="B144" s="1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>
      <c r="A145" s="10"/>
      <c r="B145" s="1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>
      <c r="A146" s="10"/>
      <c r="B146" s="1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>
      <c r="A147" s="10"/>
      <c r="B147" s="1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>
      <c r="A148" s="10"/>
      <c r="B148" s="10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>
      <c r="A149" s="10"/>
      <c r="B149" s="1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>
      <c r="A150" s="10"/>
      <c r="B150" s="1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>
      <c r="A151" s="10"/>
      <c r="B151" s="1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>
      <c r="A152" s="10"/>
      <c r="B152" s="1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>
      <c r="A153" s="10"/>
      <c r="B153" s="1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>
      <c r="A154" s="10"/>
      <c r="B154" s="1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>
      <c r="A155" s="10"/>
      <c r="B155" s="10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>
      <c r="A156" s="10"/>
      <c r="B156" s="1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>
      <c r="A157" s="10"/>
      <c r="B157" s="1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>
      <c r="A158" s="10"/>
      <c r="B158" s="1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>
      <c r="A159" s="10"/>
      <c r="B159" s="1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>
      <c r="A160" s="10"/>
      <c r="B160" s="10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>
      <c r="A161" s="10"/>
      <c r="B161" s="1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>
      <c r="A162" s="10"/>
      <c r="B162" s="1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>
      <c r="A163" s="10"/>
      <c r="B163" s="10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>
      <c r="A164" s="10"/>
      <c r="B164" s="1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>
      <c r="A165" s="10"/>
      <c r="B165" s="1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>
      <c r="A166" s="10"/>
      <c r="B166" s="1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>
      <c r="A167" s="10"/>
      <c r="B167" s="1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>
      <c r="A168" s="10"/>
      <c r="B168" s="1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>
      <c r="A169" s="10"/>
      <c r="B169" s="1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>
      <c r="A170" s="10"/>
      <c r="B170" s="1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>
      <c r="A171" s="10"/>
      <c r="B171" s="1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>
      <c r="A172" s="10"/>
      <c r="B172" s="1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>
      <c r="A173" s="10"/>
      <c r="B173" s="1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>
      <c r="A174" s="10"/>
      <c r="B174" s="1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>
      <c r="A175" s="10"/>
      <c r="B175" s="1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>
      <c r="A176" s="10"/>
      <c r="B176" s="1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>
      <c r="A177" s="10"/>
      <c r="B177" s="1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>
      <c r="A178" s="10"/>
      <c r="B178" s="1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>
      <c r="A179" s="10"/>
      <c r="B179" s="1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>
      <c r="A180" s="10"/>
      <c r="B180" s="1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>
      <c r="A181" s="10"/>
      <c r="B181" s="1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>
      <c r="A182" s="10"/>
      <c r="B182" s="1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>
      <c r="A183" s="10"/>
      <c r="B183" s="1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>
      <c r="A184" s="10"/>
      <c r="B184" s="1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>
      <c r="A185" s="10"/>
      <c r="B185" s="1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>
      <c r="A186" s="10"/>
      <c r="B186" s="1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>
      <c r="A187" s="10"/>
      <c r="B187" s="1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>
      <c r="A188" s="10"/>
      <c r="B188" s="1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>
      <c r="A189" s="10"/>
      <c r="B189" s="1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>
      <c r="A190" s="10"/>
      <c r="B190" s="1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>
      <c r="A191" s="10"/>
      <c r="B191" s="1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>
      <c r="A192" s="10"/>
      <c r="B192" s="1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>
      <c r="A193" s="10"/>
      <c r="B193" s="10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>
      <c r="A194" s="10"/>
      <c r="B194" s="10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>
      <c r="A195" s="10"/>
      <c r="B195" s="10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>
      <c r="A196" s="10"/>
      <c r="B196" s="10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>
      <c r="A197" s="10"/>
      <c r="B197" s="10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>
      <c r="A198" s="10"/>
      <c r="B198" s="10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>
      <c r="A199" s="10"/>
      <c r="B199" s="10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>
      <c r="A200" s="10"/>
      <c r="B200" s="10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>
      <c r="A201" s="10"/>
      <c r="B201" s="10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>
      <c r="A202" s="10"/>
      <c r="B202" s="10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>
      <c r="A203" s="10"/>
      <c r="B203" s="10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>
      <c r="A204" s="10"/>
      <c r="B204" s="10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>
      <c r="A205" s="10"/>
      <c r="B205" s="10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>
      <c r="A206" s="10"/>
      <c r="B206" s="10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>
      <c r="A207" s="10"/>
      <c r="B207" s="10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>
      <c r="A208" s="10"/>
      <c r="B208" s="10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>
      <c r="A209" s="10"/>
      <c r="B209" s="10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>
      <c r="A210" s="10"/>
      <c r="B210" s="10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>
      <c r="A211" s="10"/>
      <c r="B211" s="10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>
      <c r="A212" s="10"/>
      <c r="B212" s="10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>
      <c r="A213" s="10"/>
      <c r="B213" s="10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>
      <c r="A214" s="10"/>
      <c r="B214" s="10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>
      <c r="A215" s="10"/>
      <c r="B215" s="10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>
      <c r="A216" s="10"/>
      <c r="B216" s="10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>
      <c r="A217" s="10"/>
      <c r="B217" s="10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>
      <c r="A218" s="10"/>
      <c r="B218" s="10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>
      <c r="A219" s="10"/>
      <c r="B219" s="10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>
      <c r="A220" s="10"/>
      <c r="B220" s="10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>
      <c r="A221" s="10"/>
      <c r="B221" s="10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>
      <c r="A222" s="10"/>
      <c r="B222" s="10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>
      <c r="A223" s="10"/>
      <c r="B223" s="10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>
      <c r="A224" s="10"/>
      <c r="B224" s="10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>
      <c r="A225" s="10"/>
      <c r="B225" s="10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>
      <c r="A226" s="10"/>
      <c r="B226" s="10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>
      <c r="A227" s="10"/>
      <c r="B227" s="10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>
      <c r="A228" s="10"/>
      <c r="B228" s="10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>
      <c r="A229" s="10"/>
      <c r="B229" s="10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>
      <c r="A230" s="10"/>
      <c r="B230" s="10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>
      <c r="A231" s="10"/>
      <c r="B231" s="10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>
      <c r="A232" s="10"/>
      <c r="B232" s="10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>
      <c r="A233" s="10"/>
      <c r="B233" s="10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>
      <c r="A234" s="10"/>
      <c r="B234" s="10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>
      <c r="A235" s="10"/>
      <c r="B235" s="10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>
      <c r="A236" s="10"/>
      <c r="B236" s="10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>
      <c r="A237" s="10"/>
      <c r="B237" s="10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>
      <c r="A238" s="10"/>
      <c r="B238" s="10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>
      <c r="A239" s="10"/>
      <c r="B239" s="10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>
      <c r="A240" s="10"/>
      <c r="B240" s="10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>
      <c r="A241" s="10"/>
      <c r="B241" s="10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>
      <c r="A242" s="10"/>
      <c r="B242" s="10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5" customHeight="1">
      <c r="A243" s="10"/>
      <c r="B243" s="10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3.5" customHeight="1">
      <c r="A244" s="10"/>
      <c r="B244" s="10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3.5" customHeight="1">
      <c r="A245" s="10"/>
      <c r="B245" s="10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5" customHeight="1">
      <c r="A246" s="10"/>
      <c r="B246" s="10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customHeight="1">
      <c r="A247" s="10"/>
      <c r="B247" s="10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customHeight="1">
      <c r="A248" s="10"/>
      <c r="B248" s="10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5" customHeight="1">
      <c r="A249" s="10"/>
      <c r="B249" s="10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5" customHeight="1">
      <c r="A250" s="10"/>
      <c r="B250" s="10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5" customHeight="1">
      <c r="A251" s="10"/>
      <c r="B251" s="10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3.5" customHeight="1">
      <c r="A252" s="10"/>
      <c r="B252" s="10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3.5" customHeight="1">
      <c r="A253" s="10"/>
      <c r="B253" s="10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5" customHeight="1">
      <c r="A254" s="10"/>
      <c r="B254" s="10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5" customHeight="1">
      <c r="A255" s="10"/>
      <c r="B255" s="10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5" customHeight="1">
      <c r="A256" s="10"/>
      <c r="B256" s="10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customHeight="1">
      <c r="A257" s="10"/>
      <c r="B257" s="10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customHeight="1">
      <c r="A258" s="10"/>
      <c r="B258" s="10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5" customHeight="1">
      <c r="A259" s="10"/>
      <c r="B259" s="10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5" customHeight="1">
      <c r="A260" s="10"/>
      <c r="B260" s="10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3.5" customHeight="1">
      <c r="A261" s="10"/>
      <c r="B261" s="10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5" customHeight="1">
      <c r="A262" s="10"/>
      <c r="B262" s="10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5" customHeight="1">
      <c r="A263" s="10"/>
      <c r="B263" s="10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5" customHeight="1">
      <c r="A264" s="10"/>
      <c r="B264" s="10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5" customHeight="1">
      <c r="A265" s="10"/>
      <c r="B265" s="10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3.5" customHeight="1">
      <c r="A266" s="10"/>
      <c r="B266" s="10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5" customHeight="1">
      <c r="A267" s="10"/>
      <c r="B267" s="10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5" customHeight="1">
      <c r="A268" s="10"/>
      <c r="B268" s="10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5" customHeight="1">
      <c r="A269" s="10"/>
      <c r="B269" s="10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5" customHeight="1">
      <c r="A270" s="10"/>
      <c r="B270" s="10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3.5" customHeight="1">
      <c r="A271" s="10"/>
      <c r="B271" s="10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5" customHeight="1">
      <c r="A272" s="10"/>
      <c r="B272" s="10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customHeight="1">
      <c r="A273" s="10"/>
      <c r="B273" s="10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customHeight="1">
      <c r="A274" s="10"/>
      <c r="B274" s="10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5" customHeight="1">
      <c r="A275" s="10"/>
      <c r="B275" s="10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5" customHeight="1">
      <c r="A276" s="10"/>
      <c r="B276" s="10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5" customHeight="1">
      <c r="A277" s="10"/>
      <c r="B277" s="10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3.5" customHeight="1">
      <c r="A278" s="10"/>
      <c r="B278" s="10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customHeight="1">
      <c r="A279" s="10"/>
      <c r="B279" s="10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customHeight="1">
      <c r="A280" s="10"/>
      <c r="B280" s="10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5" customHeight="1">
      <c r="A281" s="10"/>
      <c r="B281" s="10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5" customHeight="1">
      <c r="A282" s="10"/>
      <c r="B282" s="10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5" customHeight="1">
      <c r="A283" s="10"/>
      <c r="B283" s="10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5" customHeight="1">
      <c r="A284" s="10"/>
      <c r="B284" s="10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5" customHeight="1">
      <c r="A285" s="10"/>
      <c r="B285" s="10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3.5" customHeight="1">
      <c r="A286" s="10"/>
      <c r="B286" s="10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5" customHeight="1">
      <c r="A287" s="10"/>
      <c r="B287" s="10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3.5" customHeight="1">
      <c r="A288" s="10"/>
      <c r="B288" s="10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5" customHeight="1">
      <c r="A289" s="10"/>
      <c r="B289" s="10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5" customHeight="1">
      <c r="A290" s="10"/>
      <c r="B290" s="10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3.5" customHeight="1">
      <c r="A291" s="10"/>
      <c r="B291" s="10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3.5" customHeight="1">
      <c r="A292" s="10"/>
      <c r="B292" s="10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5" customHeight="1">
      <c r="A293" s="10"/>
      <c r="B293" s="10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5" customHeight="1">
      <c r="A294" s="10"/>
      <c r="B294" s="10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5" customHeight="1">
      <c r="A295" s="10"/>
      <c r="B295" s="10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3.5" customHeight="1">
      <c r="A296" s="10"/>
      <c r="B296" s="10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3.5" customHeight="1">
      <c r="A297" s="10"/>
      <c r="B297" s="10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5" customHeight="1">
      <c r="A298" s="10"/>
      <c r="B298" s="10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3.5" customHeight="1">
      <c r="A299" s="10"/>
      <c r="B299" s="10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3.5" customHeight="1">
      <c r="A300" s="10"/>
      <c r="B300" s="10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3.5" customHeight="1">
      <c r="A301" s="10"/>
      <c r="B301" s="10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5" customHeight="1">
      <c r="A302" s="10"/>
      <c r="B302" s="10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3.5" customHeight="1">
      <c r="A303" s="10"/>
      <c r="B303" s="10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3.5" customHeight="1">
      <c r="A304" s="10"/>
      <c r="B304" s="10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5" customHeight="1">
      <c r="A305" s="10"/>
      <c r="B305" s="10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5" customHeight="1">
      <c r="A306" s="10"/>
      <c r="B306" s="10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5" customHeight="1">
      <c r="A307" s="10"/>
      <c r="B307" s="10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5" customHeight="1">
      <c r="A308" s="10"/>
      <c r="B308" s="10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5" customHeight="1">
      <c r="A309" s="10"/>
      <c r="B309" s="10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5" customHeight="1">
      <c r="A310" s="10"/>
      <c r="B310" s="10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5" customHeight="1">
      <c r="A311" s="10"/>
      <c r="B311" s="10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3.5" customHeight="1">
      <c r="A312" s="10"/>
      <c r="B312" s="10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5" customHeight="1">
      <c r="A313" s="10"/>
      <c r="B313" s="10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5" customHeight="1">
      <c r="A314" s="10"/>
      <c r="B314" s="10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5" customHeight="1">
      <c r="A315" s="10"/>
      <c r="B315" s="10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5" customHeight="1">
      <c r="A316" s="10"/>
      <c r="B316" s="10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5" customHeight="1">
      <c r="A317" s="10"/>
      <c r="B317" s="10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5" customHeight="1">
      <c r="A318" s="10"/>
      <c r="B318" s="10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3.5" customHeight="1">
      <c r="A319" s="10"/>
      <c r="B319" s="10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5" customHeight="1">
      <c r="A320" s="10"/>
      <c r="B320" s="10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3.5" customHeight="1">
      <c r="A321" s="10"/>
      <c r="B321" s="10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3.5" customHeight="1">
      <c r="A322" s="10"/>
      <c r="B322" s="10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5" customHeight="1">
      <c r="A323" s="10"/>
      <c r="B323" s="10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5" customHeight="1">
      <c r="A324" s="10"/>
      <c r="B324" s="10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5" customHeight="1">
      <c r="A325" s="10"/>
      <c r="B325" s="10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5" customHeight="1">
      <c r="A326" s="10"/>
      <c r="B326" s="10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5" customHeight="1">
      <c r="A327" s="10"/>
      <c r="B327" s="10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5" customHeight="1">
      <c r="A328" s="10"/>
      <c r="B328" s="10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5" customHeight="1">
      <c r="A329" s="10"/>
      <c r="B329" s="10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5" customHeight="1">
      <c r="A330" s="10"/>
      <c r="B330" s="10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5" customHeight="1">
      <c r="A331" s="10"/>
      <c r="B331" s="10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3.5" customHeight="1">
      <c r="A332" s="10"/>
      <c r="B332" s="10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5" customHeight="1">
      <c r="A333" s="10"/>
      <c r="B333" s="10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5" customHeight="1">
      <c r="A334" s="10"/>
      <c r="B334" s="10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5" customHeight="1">
      <c r="A335" s="10"/>
      <c r="B335" s="10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5" customHeight="1">
      <c r="A336" s="10"/>
      <c r="B336" s="10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5" customHeight="1">
      <c r="A337" s="10"/>
      <c r="B337" s="10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5" customHeight="1">
      <c r="A338" s="10"/>
      <c r="B338" s="10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5" customHeight="1">
      <c r="A339" s="10"/>
      <c r="B339" s="10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3.5" customHeight="1">
      <c r="A340" s="10"/>
      <c r="B340" s="10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5" customHeight="1">
      <c r="A341" s="10"/>
      <c r="B341" s="10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5" customHeight="1">
      <c r="A342" s="10"/>
      <c r="B342" s="10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3.5" customHeight="1">
      <c r="A343" s="10"/>
      <c r="B343" s="10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5" customHeight="1">
      <c r="A344" s="10"/>
      <c r="B344" s="10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5" customHeight="1">
      <c r="A345" s="10"/>
      <c r="B345" s="10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5" customHeight="1">
      <c r="A346" s="10"/>
      <c r="B346" s="10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3.5" customHeight="1">
      <c r="A347" s="10"/>
      <c r="B347" s="10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3.5" customHeight="1">
      <c r="A348" s="10"/>
      <c r="B348" s="10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5" customHeight="1">
      <c r="A349" s="10"/>
      <c r="B349" s="10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3.5" customHeight="1">
      <c r="A350" s="10"/>
      <c r="B350" s="10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5" customHeight="1">
      <c r="A351" s="10"/>
      <c r="B351" s="10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5" customHeight="1">
      <c r="A352" s="10"/>
      <c r="B352" s="10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5" customHeight="1">
      <c r="A353" s="10"/>
      <c r="B353" s="10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5" customHeight="1">
      <c r="A354" s="10"/>
      <c r="B354" s="10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3.5" customHeight="1">
      <c r="A355" s="10"/>
      <c r="B355" s="10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3.5" customHeight="1">
      <c r="A356" s="10"/>
      <c r="B356" s="10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3.5" customHeight="1">
      <c r="A357" s="10"/>
      <c r="B357" s="10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3.5" customHeight="1">
      <c r="A358" s="10"/>
      <c r="B358" s="10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3.5" customHeight="1">
      <c r="A359" s="10"/>
      <c r="B359" s="10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3.5" customHeight="1">
      <c r="A360" s="10"/>
      <c r="B360" s="10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3.5" customHeight="1">
      <c r="A361" s="10"/>
      <c r="B361" s="10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3.5" customHeight="1">
      <c r="A362" s="10"/>
      <c r="B362" s="10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3.5" customHeight="1">
      <c r="A363" s="10"/>
      <c r="B363" s="10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3.5" customHeight="1">
      <c r="A364" s="10"/>
      <c r="B364" s="10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5" customHeight="1">
      <c r="A365" s="10"/>
      <c r="B365" s="10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5" customHeight="1">
      <c r="A366" s="10"/>
      <c r="B366" s="10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3.5" customHeight="1">
      <c r="A367" s="10"/>
      <c r="B367" s="10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5" customHeight="1">
      <c r="A368" s="10"/>
      <c r="B368" s="10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5" customHeight="1">
      <c r="A369" s="10"/>
      <c r="B369" s="10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3.5" customHeight="1">
      <c r="A370" s="10"/>
      <c r="B370" s="10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3.5" customHeight="1">
      <c r="A371" s="10"/>
      <c r="B371" s="10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3.5" customHeight="1">
      <c r="A372" s="10"/>
      <c r="B372" s="10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3.5" customHeight="1">
      <c r="A373" s="10"/>
      <c r="B373" s="10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3.5" customHeight="1">
      <c r="A374" s="10"/>
      <c r="B374" s="10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3.5" customHeight="1">
      <c r="A375" s="10"/>
      <c r="B375" s="10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3.5" customHeight="1">
      <c r="A376" s="10"/>
      <c r="B376" s="10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3.5" customHeight="1">
      <c r="A377" s="10"/>
      <c r="B377" s="10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3.5" customHeight="1">
      <c r="A378" s="10"/>
      <c r="B378" s="10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3.5" customHeight="1">
      <c r="A379" s="10"/>
      <c r="B379" s="10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3.5" customHeight="1">
      <c r="A380" s="10"/>
      <c r="B380" s="10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3.5" customHeight="1">
      <c r="A381" s="10"/>
      <c r="B381" s="10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3.5" customHeight="1">
      <c r="A382" s="10"/>
      <c r="B382" s="10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3.5" customHeight="1">
      <c r="A383" s="10"/>
      <c r="B383" s="10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3.5" customHeight="1">
      <c r="A384" s="10"/>
      <c r="B384" s="10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3.5" customHeight="1">
      <c r="A385" s="10"/>
      <c r="B385" s="10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3.5" customHeight="1">
      <c r="A386" s="10"/>
      <c r="B386" s="10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3.5" customHeight="1">
      <c r="A387" s="10"/>
      <c r="B387" s="10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3.5" customHeight="1">
      <c r="A388" s="10"/>
      <c r="B388" s="10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3.5" customHeight="1">
      <c r="A389" s="10"/>
      <c r="B389" s="10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3.5" customHeight="1">
      <c r="A390" s="10"/>
      <c r="B390" s="10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3.5" customHeight="1">
      <c r="A391" s="10"/>
      <c r="B391" s="10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3.5" customHeight="1">
      <c r="A392" s="10"/>
      <c r="B392" s="10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3.5" customHeight="1">
      <c r="A393" s="10"/>
      <c r="B393" s="10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3.5" customHeight="1">
      <c r="A394" s="10"/>
      <c r="B394" s="10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3.5" customHeight="1">
      <c r="A395" s="10"/>
      <c r="B395" s="10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3.5" customHeight="1">
      <c r="A396" s="10"/>
      <c r="B396" s="10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3.5" customHeight="1">
      <c r="A397" s="10"/>
      <c r="B397" s="10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3.5" customHeight="1">
      <c r="A398" s="10"/>
      <c r="B398" s="10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3.5" customHeight="1">
      <c r="A399" s="10"/>
      <c r="B399" s="10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3.5" customHeight="1">
      <c r="A400" s="10"/>
      <c r="B400" s="10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3.5" customHeight="1">
      <c r="A401" s="10"/>
      <c r="B401" s="10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3.5" customHeight="1">
      <c r="A402" s="10"/>
      <c r="B402" s="10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3.5" customHeight="1">
      <c r="A403" s="10"/>
      <c r="B403" s="10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3.5" customHeight="1">
      <c r="A404" s="10"/>
      <c r="B404" s="10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3.5" customHeight="1">
      <c r="A405" s="10"/>
      <c r="B405" s="10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3.5" customHeight="1">
      <c r="A406" s="10"/>
      <c r="B406" s="10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3.5" customHeight="1">
      <c r="A407" s="10"/>
      <c r="B407" s="10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3.5" customHeight="1">
      <c r="A408" s="10"/>
      <c r="B408" s="10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3.5" customHeight="1">
      <c r="A409" s="10"/>
      <c r="B409" s="10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3.5" customHeight="1">
      <c r="A410" s="10"/>
      <c r="B410" s="10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3.5" customHeight="1">
      <c r="A411" s="10"/>
      <c r="B411" s="10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3.5" customHeight="1">
      <c r="A412" s="10"/>
      <c r="B412" s="10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3.5" customHeight="1">
      <c r="A413" s="10"/>
      <c r="B413" s="10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3.5" customHeight="1">
      <c r="A414" s="10"/>
      <c r="B414" s="10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3.5" customHeight="1">
      <c r="A415" s="10"/>
      <c r="B415" s="10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3.5" customHeight="1">
      <c r="A416" s="10"/>
      <c r="B416" s="10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3.5" customHeight="1">
      <c r="A417" s="10"/>
      <c r="B417" s="10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3.5" customHeight="1">
      <c r="A418" s="10"/>
      <c r="B418" s="10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3.5" customHeight="1">
      <c r="A419" s="10"/>
      <c r="B419" s="10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3.5" customHeight="1">
      <c r="A420" s="10"/>
      <c r="B420" s="10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3.5" customHeight="1">
      <c r="A421" s="10"/>
      <c r="B421" s="10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3.5" customHeight="1">
      <c r="A422" s="10"/>
      <c r="B422" s="10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3.5" customHeight="1">
      <c r="A423" s="10"/>
      <c r="B423" s="10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3.5" customHeight="1">
      <c r="A424" s="10"/>
      <c r="B424" s="10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3.5" customHeight="1">
      <c r="A425" s="10"/>
      <c r="B425" s="10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3.5" customHeight="1">
      <c r="A426" s="10"/>
      <c r="B426" s="10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3.5" customHeight="1">
      <c r="A427" s="10"/>
      <c r="B427" s="10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3.5" customHeight="1">
      <c r="A428" s="10"/>
      <c r="B428" s="10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3.5" customHeight="1">
      <c r="A429" s="10"/>
      <c r="B429" s="10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3.5" customHeight="1">
      <c r="A430" s="10"/>
      <c r="B430" s="10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3.5" customHeight="1">
      <c r="A431" s="10"/>
      <c r="B431" s="10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3.5" customHeight="1">
      <c r="A432" s="10"/>
      <c r="B432" s="10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3.5" customHeight="1">
      <c r="A433" s="10"/>
      <c r="B433" s="10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3.5" customHeight="1">
      <c r="A434" s="10"/>
      <c r="B434" s="10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3.5" customHeight="1">
      <c r="A435" s="10"/>
      <c r="B435" s="10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3.5" customHeight="1">
      <c r="A436" s="10"/>
      <c r="B436" s="10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3.5" customHeight="1">
      <c r="A437" s="10"/>
      <c r="B437" s="10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3.5" customHeight="1">
      <c r="A438" s="10"/>
      <c r="B438" s="10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3.5" customHeight="1">
      <c r="A439" s="10"/>
      <c r="B439" s="10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3.5" customHeight="1">
      <c r="A440" s="10"/>
      <c r="B440" s="10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3.5" customHeight="1">
      <c r="A441" s="10"/>
      <c r="B441" s="10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3.5" customHeight="1">
      <c r="A442" s="10"/>
      <c r="B442" s="10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3.5" customHeight="1">
      <c r="A443" s="10"/>
      <c r="B443" s="10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3.5" customHeight="1">
      <c r="A444" s="10"/>
      <c r="B444" s="10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3.5" customHeight="1">
      <c r="A445" s="10"/>
      <c r="B445" s="10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3.5" customHeight="1">
      <c r="A446" s="10"/>
      <c r="B446" s="10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3.5" customHeight="1">
      <c r="A447" s="10"/>
      <c r="B447" s="10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3.5" customHeight="1">
      <c r="A448" s="10"/>
      <c r="B448" s="10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3.5" customHeight="1">
      <c r="A449" s="10"/>
      <c r="B449" s="10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3.5" customHeight="1">
      <c r="A450" s="10"/>
      <c r="B450" s="10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3.5" customHeight="1">
      <c r="A451" s="10"/>
      <c r="B451" s="10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3.5" customHeight="1">
      <c r="A452" s="10"/>
      <c r="B452" s="10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3.5" customHeight="1">
      <c r="A453" s="10"/>
      <c r="B453" s="10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3.5" customHeight="1">
      <c r="A454" s="10"/>
      <c r="B454" s="10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3.5" customHeight="1">
      <c r="A455" s="10"/>
      <c r="B455" s="10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3.5" customHeight="1">
      <c r="A456" s="10"/>
      <c r="B456" s="10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3.5" customHeight="1">
      <c r="A457" s="10"/>
      <c r="B457" s="10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3.5" customHeight="1">
      <c r="A458" s="10"/>
      <c r="B458" s="10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3.5" customHeight="1">
      <c r="A459" s="10"/>
      <c r="B459" s="10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3.5" customHeight="1">
      <c r="A460" s="10"/>
      <c r="B460" s="10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3.5" customHeight="1">
      <c r="A461" s="10"/>
      <c r="B461" s="10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3.5" customHeight="1">
      <c r="A462" s="10"/>
      <c r="B462" s="10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3.5" customHeight="1">
      <c r="A463" s="10"/>
      <c r="B463" s="10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3.5" customHeight="1">
      <c r="A464" s="10"/>
      <c r="B464" s="10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3.5" customHeight="1">
      <c r="A465" s="10"/>
      <c r="B465" s="10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3.5" customHeight="1">
      <c r="A466" s="10"/>
      <c r="B466" s="10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3.5" customHeight="1">
      <c r="A467" s="10"/>
      <c r="B467" s="10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3.5" customHeight="1">
      <c r="A468" s="10"/>
      <c r="B468" s="10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3.5" customHeight="1">
      <c r="A469" s="10"/>
      <c r="B469" s="10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3.5" customHeight="1">
      <c r="A470" s="10"/>
      <c r="B470" s="10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3.5" customHeight="1">
      <c r="A471" s="10"/>
      <c r="B471" s="10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3.5" customHeight="1">
      <c r="A472" s="10"/>
      <c r="B472" s="10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3.5" customHeight="1">
      <c r="A473" s="10"/>
      <c r="B473" s="10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3.5" customHeight="1">
      <c r="A474" s="10"/>
      <c r="B474" s="10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3.5" customHeight="1">
      <c r="A475" s="10"/>
      <c r="B475" s="10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3.5" customHeight="1">
      <c r="A476" s="10"/>
      <c r="B476" s="10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3.5" customHeight="1">
      <c r="A477" s="10"/>
      <c r="B477" s="10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3.5" customHeight="1">
      <c r="A478" s="10"/>
      <c r="B478" s="10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3.5" customHeight="1">
      <c r="A479" s="10"/>
      <c r="B479" s="10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3.5" customHeight="1">
      <c r="A480" s="10"/>
      <c r="B480" s="10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3.5" customHeight="1">
      <c r="A481" s="10"/>
      <c r="B481" s="10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3.5" customHeight="1">
      <c r="A482" s="10"/>
      <c r="B482" s="10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3.5" customHeight="1">
      <c r="A483" s="10"/>
      <c r="B483" s="10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3.5" customHeight="1">
      <c r="A484" s="10"/>
      <c r="B484" s="10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3.5" customHeight="1">
      <c r="A485" s="10"/>
      <c r="B485" s="10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3.5" customHeight="1">
      <c r="A486" s="10"/>
      <c r="B486" s="10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3.5" customHeight="1">
      <c r="A487" s="10"/>
      <c r="B487" s="10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3.5" customHeight="1">
      <c r="A488" s="10"/>
      <c r="B488" s="10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3.5" customHeight="1">
      <c r="A489" s="10"/>
      <c r="B489" s="10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3.5" customHeight="1">
      <c r="A490" s="10"/>
      <c r="B490" s="10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3.5" customHeight="1">
      <c r="A491" s="10"/>
      <c r="B491" s="10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3.5" customHeight="1">
      <c r="A492" s="10"/>
      <c r="B492" s="10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3.5" customHeight="1">
      <c r="A493" s="10"/>
      <c r="B493" s="10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3.5" customHeight="1">
      <c r="A494" s="10"/>
      <c r="B494" s="10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3.5" customHeight="1">
      <c r="A495" s="10"/>
      <c r="B495" s="10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3.5" customHeight="1">
      <c r="A496" s="10"/>
      <c r="B496" s="10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3.5" customHeight="1">
      <c r="A497" s="10"/>
      <c r="B497" s="10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3.5" customHeight="1">
      <c r="A498" s="10"/>
      <c r="B498" s="10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3.5" customHeight="1">
      <c r="A499" s="10"/>
      <c r="B499" s="10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3.5" customHeight="1">
      <c r="A500" s="10"/>
      <c r="B500" s="10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3.5" customHeight="1">
      <c r="A501" s="10"/>
      <c r="B501" s="10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3.5" customHeight="1">
      <c r="A502" s="10"/>
      <c r="B502" s="10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3.5" customHeight="1">
      <c r="A503" s="10"/>
      <c r="B503" s="10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3.5" customHeight="1">
      <c r="A504" s="10"/>
      <c r="B504" s="10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3.5" customHeight="1">
      <c r="A505" s="10"/>
      <c r="B505" s="10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3.5" customHeight="1">
      <c r="A506" s="10"/>
      <c r="B506" s="10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3.5" customHeight="1">
      <c r="A507" s="10"/>
      <c r="B507" s="10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3.5" customHeight="1">
      <c r="A508" s="10"/>
      <c r="B508" s="10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3.5" customHeight="1">
      <c r="A509" s="10"/>
      <c r="B509" s="10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3.5" customHeight="1">
      <c r="A510" s="10"/>
      <c r="B510" s="10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3.5" customHeight="1">
      <c r="A511" s="10"/>
      <c r="B511" s="10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3.5" customHeight="1">
      <c r="A512" s="10"/>
      <c r="B512" s="10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3.5" customHeight="1">
      <c r="A513" s="10"/>
      <c r="B513" s="10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3.5" customHeight="1">
      <c r="A514" s="10"/>
      <c r="B514" s="10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3.5" customHeight="1">
      <c r="A515" s="10"/>
      <c r="B515" s="10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3.5" customHeight="1">
      <c r="A516" s="10"/>
      <c r="B516" s="10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3.5" customHeight="1">
      <c r="A517" s="10"/>
      <c r="B517" s="10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3.5" customHeight="1">
      <c r="A518" s="10"/>
      <c r="B518" s="10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3.5" customHeight="1">
      <c r="A519" s="10"/>
      <c r="B519" s="10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3.5" customHeight="1">
      <c r="A520" s="10"/>
      <c r="B520" s="10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3.5" customHeight="1">
      <c r="A521" s="10"/>
      <c r="B521" s="10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3.5" customHeight="1">
      <c r="A522" s="10"/>
      <c r="B522" s="10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3.5" customHeight="1">
      <c r="A523" s="10"/>
      <c r="B523" s="10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3.5" customHeight="1">
      <c r="A524" s="10"/>
      <c r="B524" s="10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3.5" customHeight="1">
      <c r="A525" s="10"/>
      <c r="B525" s="10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3.5" customHeight="1">
      <c r="A526" s="10"/>
      <c r="B526" s="10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3.5" customHeight="1">
      <c r="A527" s="10"/>
      <c r="B527" s="10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3.5" customHeight="1">
      <c r="A528" s="10"/>
      <c r="B528" s="10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3.5" customHeight="1">
      <c r="A529" s="10"/>
      <c r="B529" s="10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3.5" customHeight="1">
      <c r="A530" s="10"/>
      <c r="B530" s="10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3.5" customHeight="1">
      <c r="A531" s="10"/>
      <c r="B531" s="10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3.5" customHeight="1">
      <c r="A532" s="10"/>
      <c r="B532" s="10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3.5" customHeight="1">
      <c r="A533" s="10"/>
      <c r="B533" s="10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3.5" customHeight="1">
      <c r="A534" s="10"/>
      <c r="B534" s="10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3.5" customHeight="1">
      <c r="A535" s="10"/>
      <c r="B535" s="10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3.5" customHeight="1">
      <c r="A536" s="10"/>
      <c r="B536" s="10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3.5" customHeight="1">
      <c r="A537" s="10"/>
      <c r="B537" s="10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3.5" customHeight="1">
      <c r="A538" s="10"/>
      <c r="B538" s="10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3.5" customHeight="1">
      <c r="A539" s="10"/>
      <c r="B539" s="10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3.5" customHeight="1">
      <c r="A540" s="10"/>
      <c r="B540" s="10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3.5" customHeight="1">
      <c r="A541" s="10"/>
      <c r="B541" s="10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3.5" customHeight="1">
      <c r="A542" s="10"/>
      <c r="B542" s="10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3.5" customHeight="1">
      <c r="A543" s="10"/>
      <c r="B543" s="10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3.5" customHeight="1">
      <c r="A544" s="10"/>
      <c r="B544" s="10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3.5" customHeight="1">
      <c r="A545" s="10"/>
      <c r="B545" s="10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3.5" customHeight="1">
      <c r="A546" s="10"/>
      <c r="B546" s="10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3.5" customHeight="1">
      <c r="A547" s="10"/>
      <c r="B547" s="10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3.5" customHeight="1">
      <c r="A548" s="10"/>
      <c r="B548" s="10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3.5" customHeight="1">
      <c r="A549" s="10"/>
      <c r="B549" s="10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3.5" customHeight="1">
      <c r="A550" s="10"/>
      <c r="B550" s="10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3.5" customHeight="1">
      <c r="A551" s="10"/>
      <c r="B551" s="10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3.5" customHeight="1">
      <c r="A552" s="10"/>
      <c r="B552" s="10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3.5" customHeight="1">
      <c r="A553" s="10"/>
      <c r="B553" s="10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3.5" customHeight="1">
      <c r="A554" s="10"/>
      <c r="B554" s="10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3.5" customHeight="1">
      <c r="A555" s="10"/>
      <c r="B555" s="10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3.5" customHeight="1">
      <c r="A556" s="10"/>
      <c r="B556" s="10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3.5" customHeight="1">
      <c r="A557" s="10"/>
      <c r="B557" s="10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3.5" customHeight="1">
      <c r="A558" s="10"/>
      <c r="B558" s="10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3.5" customHeight="1">
      <c r="A559" s="10"/>
      <c r="B559" s="10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3.5" customHeight="1">
      <c r="A560" s="10"/>
      <c r="B560" s="10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3.5" customHeight="1">
      <c r="A561" s="10"/>
      <c r="B561" s="10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3.5" customHeight="1">
      <c r="A562" s="10"/>
      <c r="B562" s="10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3.5" customHeight="1">
      <c r="A563" s="10"/>
      <c r="B563" s="10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3.5" customHeight="1">
      <c r="A564" s="10"/>
      <c r="B564" s="10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3.5" customHeight="1">
      <c r="A565" s="10"/>
      <c r="B565" s="10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3.5" customHeight="1">
      <c r="A566" s="10"/>
      <c r="B566" s="10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3.5" customHeight="1">
      <c r="A567" s="10"/>
      <c r="B567" s="10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3.5" customHeight="1">
      <c r="A568" s="10"/>
      <c r="B568" s="10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3.5" customHeight="1">
      <c r="A569" s="10"/>
      <c r="B569" s="10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3.5" customHeight="1">
      <c r="A570" s="10"/>
      <c r="B570" s="10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3.5" customHeight="1">
      <c r="A571" s="10"/>
      <c r="B571" s="10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3.5" customHeight="1">
      <c r="A572" s="10"/>
      <c r="B572" s="10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3.5" customHeight="1">
      <c r="A573" s="10"/>
      <c r="B573" s="10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3.5" customHeight="1">
      <c r="A574" s="10"/>
      <c r="B574" s="10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3.5" customHeight="1">
      <c r="A575" s="10"/>
      <c r="B575" s="10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3.5" customHeight="1">
      <c r="A576" s="10"/>
      <c r="B576" s="10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3.5" customHeight="1">
      <c r="A577" s="10"/>
      <c r="B577" s="10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3.5" customHeight="1">
      <c r="A578" s="10"/>
      <c r="B578" s="10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3.5" customHeight="1">
      <c r="A579" s="10"/>
      <c r="B579" s="10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3.5" customHeight="1">
      <c r="A580" s="10"/>
      <c r="B580" s="10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3.5" customHeight="1">
      <c r="A581" s="10"/>
      <c r="B581" s="10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3.5" customHeight="1">
      <c r="A582" s="10"/>
      <c r="B582" s="10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3.5" customHeight="1">
      <c r="A583" s="10"/>
      <c r="B583" s="10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3.5" customHeight="1">
      <c r="A584" s="10"/>
      <c r="B584" s="10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3.5" customHeight="1">
      <c r="A585" s="10"/>
      <c r="B585" s="10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3.5" customHeight="1">
      <c r="A586" s="10"/>
      <c r="B586" s="10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3.5" customHeight="1">
      <c r="A587" s="10"/>
      <c r="B587" s="10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3.5" customHeight="1">
      <c r="A588" s="10"/>
      <c r="B588" s="10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3.5" customHeight="1">
      <c r="A589" s="10"/>
      <c r="B589" s="10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3.5" customHeight="1">
      <c r="A590" s="10"/>
      <c r="B590" s="10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3.5" customHeight="1">
      <c r="A591" s="10"/>
      <c r="B591" s="10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3.5" customHeight="1">
      <c r="A592" s="10"/>
      <c r="B592" s="10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3.5" customHeight="1">
      <c r="A593" s="10"/>
      <c r="B593" s="10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3.5" customHeight="1">
      <c r="A594" s="10"/>
      <c r="B594" s="10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3.5" customHeight="1">
      <c r="A595" s="10"/>
      <c r="B595" s="10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3.5" customHeight="1">
      <c r="A596" s="10"/>
      <c r="B596" s="10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3.5" customHeight="1">
      <c r="A597" s="10"/>
      <c r="B597" s="10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3.5" customHeight="1">
      <c r="A598" s="10"/>
      <c r="B598" s="10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3.5" customHeight="1">
      <c r="A599" s="10"/>
      <c r="B599" s="10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3.5" customHeight="1">
      <c r="A600" s="10"/>
      <c r="B600" s="10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3.5" customHeight="1">
      <c r="A601" s="10"/>
      <c r="B601" s="10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3.5" customHeight="1">
      <c r="A602" s="10"/>
      <c r="B602" s="10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3.5" customHeight="1">
      <c r="A603" s="10"/>
      <c r="B603" s="10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3.5" customHeight="1">
      <c r="A604" s="10"/>
      <c r="B604" s="10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3.5" customHeight="1">
      <c r="A605" s="10"/>
      <c r="B605" s="10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3.5" customHeight="1">
      <c r="A606" s="10"/>
      <c r="B606" s="10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3.5" customHeight="1">
      <c r="A607" s="10"/>
      <c r="B607" s="10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3.5" customHeight="1">
      <c r="A608" s="10"/>
      <c r="B608" s="10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3.5" customHeight="1">
      <c r="A609" s="10"/>
      <c r="B609" s="10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3.5" customHeight="1">
      <c r="A610" s="10"/>
      <c r="B610" s="10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3.5" customHeight="1">
      <c r="A611" s="10"/>
      <c r="B611" s="10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3.5" customHeight="1">
      <c r="A612" s="10"/>
      <c r="B612" s="10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3.5" customHeight="1">
      <c r="A613" s="10"/>
      <c r="B613" s="10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3.5" customHeight="1">
      <c r="A614" s="10"/>
      <c r="B614" s="10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3.5" customHeight="1">
      <c r="A615" s="10"/>
      <c r="B615" s="10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3.5" customHeight="1">
      <c r="A616" s="10"/>
      <c r="B616" s="10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3.5" customHeight="1">
      <c r="A617" s="10"/>
      <c r="B617" s="10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3.5" customHeight="1">
      <c r="A618" s="10"/>
      <c r="B618" s="10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3.5" customHeight="1">
      <c r="A619" s="10"/>
      <c r="B619" s="10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3.5" customHeight="1">
      <c r="A620" s="10"/>
      <c r="B620" s="10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3.5" customHeight="1">
      <c r="A621" s="10"/>
      <c r="B621" s="10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3.5" customHeight="1">
      <c r="A622" s="10"/>
      <c r="B622" s="10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3.5" customHeight="1">
      <c r="A623" s="10"/>
      <c r="B623" s="10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3.5" customHeight="1">
      <c r="A624" s="10"/>
      <c r="B624" s="10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3.5" customHeight="1">
      <c r="A625" s="10"/>
      <c r="B625" s="10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3.5" customHeight="1">
      <c r="A626" s="10"/>
      <c r="B626" s="10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3.5" customHeight="1">
      <c r="A627" s="10"/>
      <c r="B627" s="10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3.5" customHeight="1">
      <c r="A628" s="10"/>
      <c r="B628" s="10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3.5" customHeight="1">
      <c r="A629" s="10"/>
      <c r="B629" s="10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3.5" customHeight="1">
      <c r="A630" s="10"/>
      <c r="B630" s="10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3.5" customHeight="1">
      <c r="A631" s="10"/>
      <c r="B631" s="10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3.5" customHeight="1">
      <c r="A632" s="10"/>
      <c r="B632" s="10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3.5" customHeight="1">
      <c r="A633" s="10"/>
      <c r="B633" s="10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3.5" customHeight="1">
      <c r="A634" s="10"/>
      <c r="B634" s="10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3.5" customHeight="1">
      <c r="A635" s="10"/>
      <c r="B635" s="10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3.5" customHeight="1">
      <c r="A636" s="10"/>
      <c r="B636" s="10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3.5" customHeight="1">
      <c r="A637" s="10"/>
      <c r="B637" s="10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3.5" customHeight="1">
      <c r="A638" s="10"/>
      <c r="B638" s="10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3.5" customHeight="1">
      <c r="A639" s="10"/>
      <c r="B639" s="10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3.5" customHeight="1">
      <c r="A640" s="10"/>
      <c r="B640" s="10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3.5" customHeight="1">
      <c r="A641" s="10"/>
      <c r="B641" s="10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3.5" customHeight="1">
      <c r="A642" s="10"/>
      <c r="B642" s="10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3.5" customHeight="1">
      <c r="A643" s="10"/>
      <c r="B643" s="10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3.5" customHeight="1">
      <c r="A644" s="10"/>
      <c r="B644" s="10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3.5" customHeight="1">
      <c r="A645" s="10"/>
      <c r="B645" s="10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3.5" customHeight="1">
      <c r="A646" s="10"/>
      <c r="B646" s="10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3.5" customHeight="1">
      <c r="A647" s="10"/>
      <c r="B647" s="10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3.5" customHeight="1">
      <c r="A648" s="10"/>
      <c r="B648" s="10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3.5" customHeight="1">
      <c r="A649" s="10"/>
      <c r="B649" s="10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3.5" customHeight="1">
      <c r="A650" s="10"/>
      <c r="B650" s="10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3.5" customHeight="1">
      <c r="A651" s="10"/>
      <c r="B651" s="10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3.5" customHeight="1">
      <c r="A652" s="10"/>
      <c r="B652" s="10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3.5" customHeight="1">
      <c r="A653" s="10"/>
      <c r="B653" s="10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3.5" customHeight="1">
      <c r="A654" s="10"/>
      <c r="B654" s="10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3.5" customHeight="1">
      <c r="A655" s="10"/>
      <c r="B655" s="10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3.5" customHeight="1">
      <c r="A656" s="10"/>
      <c r="B656" s="10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3.5" customHeight="1">
      <c r="A657" s="10"/>
      <c r="B657" s="10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3.5" customHeight="1">
      <c r="A658" s="10"/>
      <c r="B658" s="10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3.5" customHeight="1">
      <c r="A659" s="10"/>
      <c r="B659" s="10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3.5" customHeight="1">
      <c r="A660" s="10"/>
      <c r="B660" s="10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3.5" customHeight="1">
      <c r="A661" s="10"/>
      <c r="B661" s="10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3.5" customHeight="1">
      <c r="A662" s="10"/>
      <c r="B662" s="10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3.5" customHeight="1">
      <c r="A663" s="10"/>
      <c r="B663" s="10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3.5" customHeight="1">
      <c r="A664" s="10"/>
      <c r="B664" s="10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3.5" customHeight="1">
      <c r="A665" s="10"/>
      <c r="B665" s="10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3.5" customHeight="1">
      <c r="A666" s="10"/>
      <c r="B666" s="10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3.5" customHeight="1">
      <c r="A667" s="10"/>
      <c r="B667" s="10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3.5" customHeight="1">
      <c r="A668" s="10"/>
      <c r="B668" s="10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3.5" customHeight="1">
      <c r="A669" s="10"/>
      <c r="B669" s="10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3.5" customHeight="1">
      <c r="A670" s="10"/>
      <c r="B670" s="10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3.5" customHeight="1">
      <c r="A671" s="10"/>
      <c r="B671" s="10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3.5" customHeight="1">
      <c r="A672" s="10"/>
      <c r="B672" s="10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3.5" customHeight="1">
      <c r="A673" s="10"/>
      <c r="B673" s="10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3.5" customHeight="1">
      <c r="A674" s="10"/>
      <c r="B674" s="10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3.5" customHeight="1">
      <c r="A675" s="10"/>
      <c r="B675" s="10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3.5" customHeight="1">
      <c r="A676" s="10"/>
      <c r="B676" s="10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3.5" customHeight="1">
      <c r="A677" s="10"/>
      <c r="B677" s="10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3.5" customHeight="1">
      <c r="A678" s="10"/>
      <c r="B678" s="10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3.5" customHeight="1">
      <c r="A679" s="10"/>
      <c r="B679" s="10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3.5" customHeight="1">
      <c r="A680" s="10"/>
      <c r="B680" s="10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3.5" customHeight="1">
      <c r="A681" s="10"/>
      <c r="B681" s="10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3.5" customHeight="1">
      <c r="A682" s="10"/>
      <c r="B682" s="10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3.5" customHeight="1">
      <c r="A683" s="10"/>
      <c r="B683" s="10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3.5" customHeight="1">
      <c r="A684" s="10"/>
      <c r="B684" s="10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3.5" customHeight="1">
      <c r="A685" s="10"/>
      <c r="B685" s="10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3.5" customHeight="1">
      <c r="A686" s="10"/>
      <c r="B686" s="10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3.5" customHeight="1">
      <c r="A687" s="10"/>
      <c r="B687" s="10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3.5" customHeight="1">
      <c r="A688" s="10"/>
      <c r="B688" s="10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3.5" customHeight="1">
      <c r="A689" s="10"/>
      <c r="B689" s="10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3.5" customHeight="1">
      <c r="A690" s="10"/>
      <c r="B690" s="10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3.5" customHeight="1">
      <c r="A691" s="10"/>
      <c r="B691" s="10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3.5" customHeight="1">
      <c r="A692" s="10"/>
      <c r="B692" s="10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3.5" customHeight="1">
      <c r="A693" s="10"/>
      <c r="B693" s="10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3.5" customHeight="1">
      <c r="A694" s="10"/>
      <c r="B694" s="10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3.5" customHeight="1">
      <c r="A695" s="10"/>
      <c r="B695" s="10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3.5" customHeight="1">
      <c r="A696" s="10"/>
      <c r="B696" s="10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3.5" customHeight="1">
      <c r="A697" s="10"/>
      <c r="B697" s="10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3.5" customHeight="1">
      <c r="A698" s="10"/>
      <c r="B698" s="10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3.5" customHeight="1">
      <c r="A699" s="10"/>
      <c r="B699" s="10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3.5" customHeight="1">
      <c r="A700" s="10"/>
      <c r="B700" s="10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3.5" customHeight="1">
      <c r="A701" s="10"/>
      <c r="B701" s="10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3.5" customHeight="1">
      <c r="A702" s="10"/>
      <c r="B702" s="10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3.5" customHeight="1">
      <c r="A703" s="10"/>
      <c r="B703" s="10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3.5" customHeight="1">
      <c r="A704" s="10"/>
      <c r="B704" s="10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3.5" customHeight="1">
      <c r="A705" s="10"/>
      <c r="B705" s="10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3.5" customHeight="1">
      <c r="A706" s="10"/>
      <c r="B706" s="10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3.5" customHeight="1">
      <c r="A707" s="10"/>
      <c r="B707" s="10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3.5" customHeight="1">
      <c r="A708" s="10"/>
      <c r="B708" s="10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3.5" customHeight="1">
      <c r="A709" s="10"/>
      <c r="B709" s="10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3.5" customHeight="1">
      <c r="A710" s="10"/>
      <c r="B710" s="10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3.5" customHeight="1">
      <c r="A711" s="10"/>
      <c r="B711" s="10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3.5" customHeight="1">
      <c r="A712" s="10"/>
      <c r="B712" s="10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3.5" customHeight="1">
      <c r="A713" s="10"/>
      <c r="B713" s="10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3.5" customHeight="1">
      <c r="A714" s="10"/>
      <c r="B714" s="10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3.5" customHeight="1">
      <c r="A715" s="10"/>
      <c r="B715" s="10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3.5" customHeight="1">
      <c r="A716" s="10"/>
      <c r="B716" s="10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3.5" customHeight="1">
      <c r="A717" s="10"/>
      <c r="B717" s="10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3.5" customHeight="1">
      <c r="A718" s="10"/>
      <c r="B718" s="10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3.5" customHeight="1">
      <c r="A719" s="10"/>
      <c r="B719" s="10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3.5" customHeight="1">
      <c r="A720" s="10"/>
      <c r="B720" s="10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3.5" customHeight="1">
      <c r="A721" s="10"/>
      <c r="B721" s="10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3.5" customHeight="1">
      <c r="A722" s="10"/>
      <c r="B722" s="10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3.5" customHeight="1">
      <c r="A723" s="10"/>
      <c r="B723" s="10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3.5" customHeight="1">
      <c r="A724" s="10"/>
      <c r="B724" s="10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3.5" customHeight="1">
      <c r="A725" s="10"/>
      <c r="B725" s="10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3.5" customHeight="1">
      <c r="A726" s="10"/>
      <c r="B726" s="10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3.5" customHeight="1">
      <c r="A727" s="10"/>
      <c r="B727" s="10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3.5" customHeight="1">
      <c r="A728" s="10"/>
      <c r="B728" s="10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3.5" customHeight="1">
      <c r="A729" s="10"/>
      <c r="B729" s="10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3.5" customHeight="1">
      <c r="A730" s="10"/>
      <c r="B730" s="10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3.5" customHeight="1">
      <c r="A731" s="10"/>
      <c r="B731" s="10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3.5" customHeight="1">
      <c r="A732" s="10"/>
      <c r="B732" s="10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3.5" customHeight="1">
      <c r="A733" s="10"/>
      <c r="B733" s="10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3.5" customHeight="1">
      <c r="A734" s="10"/>
      <c r="B734" s="10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3.5" customHeight="1">
      <c r="A735" s="10"/>
      <c r="B735" s="10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3.5" customHeight="1">
      <c r="A736" s="10"/>
      <c r="B736" s="10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3.5" customHeight="1">
      <c r="A737" s="10"/>
      <c r="B737" s="10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3.5" customHeight="1">
      <c r="A738" s="10"/>
      <c r="B738" s="10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3.5" customHeight="1">
      <c r="A739" s="10"/>
      <c r="B739" s="10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3.5" customHeight="1">
      <c r="A740" s="10"/>
      <c r="B740" s="10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3.5" customHeight="1">
      <c r="A741" s="10"/>
      <c r="B741" s="10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3.5" customHeight="1">
      <c r="A742" s="10"/>
      <c r="B742" s="10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3.5" customHeight="1">
      <c r="A743" s="10"/>
      <c r="B743" s="10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3.5" customHeight="1">
      <c r="A744" s="10"/>
      <c r="B744" s="10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3.5" customHeight="1">
      <c r="A745" s="10"/>
      <c r="B745" s="10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3.5" customHeight="1">
      <c r="A746" s="10"/>
      <c r="B746" s="10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3.5" customHeight="1">
      <c r="A747" s="10"/>
      <c r="B747" s="10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3.5" customHeight="1">
      <c r="A748" s="10"/>
      <c r="B748" s="10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3.5" customHeight="1">
      <c r="A749" s="10"/>
      <c r="B749" s="10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3.5" customHeight="1">
      <c r="A750" s="10"/>
      <c r="B750" s="10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3.5" customHeight="1">
      <c r="A751" s="10"/>
      <c r="B751" s="10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3.5" customHeight="1">
      <c r="A752" s="10"/>
      <c r="B752" s="10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3.5" customHeight="1">
      <c r="A753" s="10"/>
      <c r="B753" s="10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3.5" customHeight="1">
      <c r="A754" s="10"/>
      <c r="B754" s="10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3.5" customHeight="1">
      <c r="A755" s="10"/>
      <c r="B755" s="10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3.5" customHeight="1">
      <c r="A756" s="10"/>
      <c r="B756" s="10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3.5" customHeight="1">
      <c r="A757" s="10"/>
      <c r="B757" s="10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3.5" customHeight="1">
      <c r="A758" s="10"/>
      <c r="B758" s="10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3.5" customHeight="1">
      <c r="A759" s="10"/>
      <c r="B759" s="10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3.5" customHeight="1">
      <c r="A760" s="10"/>
      <c r="B760" s="10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3.5" customHeight="1">
      <c r="A761" s="10"/>
      <c r="B761" s="10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3.5" customHeight="1">
      <c r="A762" s="10"/>
      <c r="B762" s="10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3.5" customHeight="1">
      <c r="A763" s="10"/>
      <c r="B763" s="10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3.5" customHeight="1">
      <c r="A764" s="10"/>
      <c r="B764" s="10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3.5" customHeight="1">
      <c r="A765" s="10"/>
      <c r="B765" s="10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3.5" customHeight="1">
      <c r="A766" s="10"/>
      <c r="B766" s="10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3.5" customHeight="1">
      <c r="A767" s="10"/>
      <c r="B767" s="10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3.5" customHeight="1">
      <c r="A768" s="10"/>
      <c r="B768" s="10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3.5" customHeight="1">
      <c r="A769" s="10"/>
      <c r="B769" s="10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3.5" customHeight="1">
      <c r="A770" s="10"/>
      <c r="B770" s="10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3.5" customHeight="1">
      <c r="A771" s="10"/>
      <c r="B771" s="10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3.5" customHeight="1">
      <c r="A772" s="10"/>
      <c r="B772" s="10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3.5" customHeight="1">
      <c r="A773" s="10"/>
      <c r="B773" s="10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3.5" customHeight="1">
      <c r="A774" s="10"/>
      <c r="B774" s="10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3.5" customHeight="1">
      <c r="A775" s="10"/>
      <c r="B775" s="10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3.5" customHeight="1">
      <c r="A776" s="10"/>
      <c r="B776" s="10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3.5" customHeight="1">
      <c r="A777" s="10"/>
      <c r="B777" s="10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3.5" customHeight="1">
      <c r="A778" s="10"/>
      <c r="B778" s="10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3.5" customHeight="1">
      <c r="A779" s="10"/>
      <c r="B779" s="10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3.5" customHeight="1">
      <c r="A780" s="10"/>
      <c r="B780" s="10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3.5" customHeight="1">
      <c r="A781" s="10"/>
      <c r="B781" s="10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3.5" customHeight="1">
      <c r="A782" s="10"/>
      <c r="B782" s="10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3.5" customHeight="1">
      <c r="A783" s="10"/>
      <c r="B783" s="10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3.5" customHeight="1">
      <c r="A784" s="10"/>
      <c r="B784" s="10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3.5" customHeight="1">
      <c r="A785" s="10"/>
      <c r="B785" s="10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3.5" customHeight="1">
      <c r="A786" s="10"/>
      <c r="B786" s="10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3.5" customHeight="1">
      <c r="A787" s="10"/>
      <c r="B787" s="10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3.5" customHeight="1">
      <c r="A788" s="10"/>
      <c r="B788" s="10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3.5" customHeight="1">
      <c r="A789" s="10"/>
      <c r="B789" s="10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3.5" customHeight="1">
      <c r="A790" s="10"/>
      <c r="B790" s="10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3.5" customHeight="1">
      <c r="A791" s="10"/>
      <c r="B791" s="10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3.5" customHeight="1">
      <c r="A792" s="10"/>
      <c r="B792" s="10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3.5" customHeight="1">
      <c r="A793" s="10"/>
      <c r="B793" s="10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3.5" customHeight="1">
      <c r="A794" s="10"/>
      <c r="B794" s="10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3.5" customHeight="1">
      <c r="A795" s="10"/>
      <c r="B795" s="10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3.5" customHeight="1">
      <c r="A796" s="10"/>
      <c r="B796" s="10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3.5" customHeight="1">
      <c r="A797" s="10"/>
      <c r="B797" s="10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3.5" customHeight="1">
      <c r="A798" s="10"/>
      <c r="B798" s="10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3.5" customHeight="1">
      <c r="A799" s="10"/>
      <c r="B799" s="10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3.5" customHeight="1">
      <c r="A800" s="10"/>
      <c r="B800" s="10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3.5" customHeight="1">
      <c r="A801" s="10"/>
      <c r="B801" s="10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3.5" customHeight="1">
      <c r="A802" s="10"/>
      <c r="B802" s="10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3.5" customHeight="1">
      <c r="A803" s="10"/>
      <c r="B803" s="10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3.5" customHeight="1">
      <c r="A804" s="10"/>
      <c r="B804" s="10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3.5" customHeight="1">
      <c r="A805" s="10"/>
      <c r="B805" s="10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3.5" customHeight="1">
      <c r="A806" s="10"/>
      <c r="B806" s="10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3.5" customHeight="1">
      <c r="A807" s="10"/>
      <c r="B807" s="10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3.5" customHeight="1">
      <c r="A808" s="10"/>
      <c r="B808" s="10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3.5" customHeight="1">
      <c r="A809" s="10"/>
      <c r="B809" s="10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3.5" customHeight="1">
      <c r="A810" s="10"/>
      <c r="B810" s="10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3.5" customHeight="1">
      <c r="A811" s="10"/>
      <c r="B811" s="10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3.5" customHeight="1">
      <c r="A812" s="10"/>
      <c r="B812" s="10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3.5" customHeight="1">
      <c r="A813" s="10"/>
      <c r="B813" s="10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3.5" customHeight="1">
      <c r="A814" s="10"/>
      <c r="B814" s="10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3.5" customHeight="1">
      <c r="A815" s="10"/>
      <c r="B815" s="10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3.5" customHeight="1">
      <c r="A816" s="10"/>
      <c r="B816" s="10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3.5" customHeight="1">
      <c r="A817" s="10"/>
      <c r="B817" s="10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3.5" customHeight="1">
      <c r="A818" s="10"/>
      <c r="B818" s="10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3.5" customHeight="1">
      <c r="A819" s="10"/>
      <c r="B819" s="10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3.5" customHeight="1">
      <c r="A820" s="10"/>
      <c r="B820" s="10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3.5" customHeight="1">
      <c r="A821" s="10"/>
      <c r="B821" s="10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3.5" customHeight="1">
      <c r="A822" s="10"/>
      <c r="B822" s="10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3.5" customHeight="1">
      <c r="A823" s="10"/>
      <c r="B823" s="10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3.5" customHeight="1">
      <c r="A824" s="10"/>
      <c r="B824" s="10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3.5" customHeight="1">
      <c r="A825" s="10"/>
      <c r="B825" s="10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3.5" customHeight="1">
      <c r="A826" s="10"/>
      <c r="B826" s="10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3.5" customHeight="1">
      <c r="A827" s="10"/>
      <c r="B827" s="10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3.5" customHeight="1">
      <c r="A828" s="10"/>
      <c r="B828" s="10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3.5" customHeight="1">
      <c r="A829" s="10"/>
      <c r="B829" s="10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3.5" customHeight="1">
      <c r="A830" s="10"/>
      <c r="B830" s="10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3.5" customHeight="1">
      <c r="A831" s="10"/>
      <c r="B831" s="10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3.5" customHeight="1">
      <c r="A832" s="10"/>
      <c r="B832" s="10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3.5" customHeight="1">
      <c r="A833" s="10"/>
      <c r="B833" s="10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3.5" customHeight="1">
      <c r="A834" s="10"/>
      <c r="B834" s="10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3.5" customHeight="1">
      <c r="A835" s="10"/>
      <c r="B835" s="10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3.5" customHeight="1">
      <c r="A836" s="10"/>
      <c r="B836" s="10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3.5" customHeight="1">
      <c r="A837" s="10"/>
      <c r="B837" s="10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3.5" customHeight="1">
      <c r="A838" s="10"/>
      <c r="B838" s="10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3.5" customHeight="1">
      <c r="A839" s="10"/>
      <c r="B839" s="10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3.5" customHeight="1">
      <c r="A840" s="10"/>
      <c r="B840" s="10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3.5" customHeight="1">
      <c r="A841" s="10"/>
      <c r="B841" s="10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3.5" customHeight="1">
      <c r="A842" s="10"/>
      <c r="B842" s="10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3.5" customHeight="1">
      <c r="A843" s="10"/>
      <c r="B843" s="10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3.5" customHeight="1">
      <c r="A844" s="10"/>
      <c r="B844" s="10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3.5" customHeight="1">
      <c r="A845" s="10"/>
      <c r="B845" s="10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3.5" customHeight="1">
      <c r="A846" s="10"/>
      <c r="B846" s="10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3.5" customHeight="1">
      <c r="A847" s="10"/>
      <c r="B847" s="10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3.5" customHeight="1">
      <c r="A848" s="10"/>
      <c r="B848" s="10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3.5" customHeight="1">
      <c r="A849" s="10"/>
      <c r="B849" s="10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3.5" customHeight="1">
      <c r="A850" s="10"/>
      <c r="B850" s="10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3.5" customHeight="1">
      <c r="A851" s="10"/>
      <c r="B851" s="10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3.5" customHeight="1">
      <c r="A852" s="10"/>
      <c r="B852" s="10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3.5" customHeight="1">
      <c r="A853" s="10"/>
      <c r="B853" s="10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3.5" customHeight="1">
      <c r="A854" s="10"/>
      <c r="B854" s="10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3.5" customHeight="1">
      <c r="A855" s="10"/>
      <c r="B855" s="10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3.5" customHeight="1">
      <c r="A856" s="10"/>
      <c r="B856" s="10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3.5" customHeight="1">
      <c r="A857" s="10"/>
      <c r="B857" s="10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3.5" customHeight="1">
      <c r="A858" s="10"/>
      <c r="B858" s="10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3.5" customHeight="1">
      <c r="A859" s="10"/>
      <c r="B859" s="10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3.5" customHeight="1">
      <c r="A860" s="10"/>
      <c r="B860" s="10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3.5" customHeight="1">
      <c r="A861" s="10"/>
      <c r="B861" s="10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3.5" customHeight="1">
      <c r="A862" s="10"/>
      <c r="B862" s="10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3.5" customHeight="1">
      <c r="A863" s="10"/>
      <c r="B863" s="10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3.5" customHeight="1">
      <c r="A864" s="10"/>
      <c r="B864" s="10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3.5" customHeight="1">
      <c r="A865" s="10"/>
      <c r="B865" s="10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3.5" customHeight="1">
      <c r="A866" s="10"/>
      <c r="B866" s="10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3.5" customHeight="1">
      <c r="A867" s="10"/>
      <c r="B867" s="10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3.5" customHeight="1">
      <c r="A868" s="10"/>
      <c r="B868" s="10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3.5" customHeight="1">
      <c r="A869" s="10"/>
      <c r="B869" s="10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3.5" customHeight="1">
      <c r="A870" s="10"/>
      <c r="B870" s="10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3.5" customHeight="1">
      <c r="A871" s="10"/>
      <c r="B871" s="10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3.5" customHeight="1">
      <c r="A872" s="10"/>
      <c r="B872" s="10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3.5" customHeight="1">
      <c r="A873" s="10"/>
      <c r="B873" s="10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3.5" customHeight="1">
      <c r="A874" s="10"/>
      <c r="B874" s="10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3.5" customHeight="1">
      <c r="A875" s="10"/>
      <c r="B875" s="10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3.5" customHeight="1">
      <c r="A876" s="10"/>
      <c r="B876" s="10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3.5" customHeight="1">
      <c r="A877" s="10"/>
      <c r="B877" s="10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3.5" customHeight="1">
      <c r="A878" s="10"/>
      <c r="B878" s="10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3.5" customHeight="1">
      <c r="A879" s="10"/>
      <c r="B879" s="10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3.5" customHeight="1">
      <c r="A880" s="10"/>
      <c r="B880" s="10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3.5" customHeight="1">
      <c r="A881" s="10"/>
      <c r="B881" s="10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3.5" customHeight="1">
      <c r="A882" s="10"/>
      <c r="B882" s="10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3.5" customHeight="1">
      <c r="A883" s="10"/>
      <c r="B883" s="10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3.5" customHeight="1">
      <c r="A884" s="10"/>
      <c r="B884" s="10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3.5" customHeight="1">
      <c r="A885" s="10"/>
      <c r="B885" s="10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3.5" customHeight="1">
      <c r="A886" s="10"/>
      <c r="B886" s="10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3.5" customHeight="1">
      <c r="A887" s="10"/>
      <c r="B887" s="10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3.5" customHeight="1">
      <c r="A888" s="10"/>
      <c r="B888" s="10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3.5" customHeight="1">
      <c r="A889" s="10"/>
      <c r="B889" s="10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3.5" customHeight="1">
      <c r="A890" s="10"/>
      <c r="B890" s="10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3.5" customHeight="1">
      <c r="A891" s="10"/>
      <c r="B891" s="10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3.5" customHeight="1">
      <c r="A892" s="10"/>
      <c r="B892" s="10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3.5" customHeight="1">
      <c r="A893" s="10"/>
      <c r="B893" s="10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3.5" customHeight="1">
      <c r="A894" s="10"/>
      <c r="B894" s="10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3.5" customHeight="1">
      <c r="A895" s="10"/>
      <c r="B895" s="10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3.5" customHeight="1">
      <c r="A896" s="10"/>
      <c r="B896" s="10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3.5" customHeight="1">
      <c r="A897" s="10"/>
      <c r="B897" s="10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3.5" customHeight="1">
      <c r="A898" s="10"/>
      <c r="B898" s="10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3.5" customHeight="1">
      <c r="A899" s="10"/>
      <c r="B899" s="10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3.5" customHeight="1">
      <c r="A900" s="10"/>
      <c r="B900" s="10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3.5" customHeight="1">
      <c r="A901" s="10"/>
      <c r="B901" s="10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3.5" customHeight="1">
      <c r="A902" s="10"/>
      <c r="B902" s="10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3.5" customHeight="1">
      <c r="A903" s="10"/>
      <c r="B903" s="10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3.5" customHeight="1">
      <c r="A904" s="10"/>
      <c r="B904" s="10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3.5" customHeight="1">
      <c r="A905" s="10"/>
      <c r="B905" s="10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3.5" customHeight="1">
      <c r="A906" s="10"/>
      <c r="B906" s="10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3.5" customHeight="1">
      <c r="A907" s="10"/>
      <c r="B907" s="10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3.5" customHeight="1">
      <c r="A908" s="10"/>
      <c r="B908" s="10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3.5" customHeight="1">
      <c r="A909" s="10"/>
      <c r="B909" s="10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3.5" customHeight="1">
      <c r="A910" s="10"/>
      <c r="B910" s="10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3.5" customHeight="1">
      <c r="A911" s="10"/>
      <c r="B911" s="10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3.5" customHeight="1">
      <c r="A912" s="10"/>
      <c r="B912" s="10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3.5" customHeight="1">
      <c r="A913" s="10"/>
      <c r="B913" s="10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3.5" customHeight="1">
      <c r="A914" s="10"/>
      <c r="B914" s="10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3.5" customHeight="1">
      <c r="A915" s="10"/>
      <c r="B915" s="10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3.5" customHeight="1">
      <c r="A916" s="10"/>
      <c r="B916" s="10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3.5" customHeight="1">
      <c r="A917" s="10"/>
      <c r="B917" s="10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3.5" customHeight="1">
      <c r="A918" s="10"/>
      <c r="B918" s="10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3.5" customHeight="1">
      <c r="A919" s="10"/>
      <c r="B919" s="10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3.5" customHeight="1">
      <c r="A920" s="10"/>
      <c r="B920" s="10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3.5" customHeight="1">
      <c r="A921" s="10"/>
      <c r="B921" s="10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3.5" customHeight="1">
      <c r="A922" s="10"/>
      <c r="B922" s="10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3.5" customHeight="1">
      <c r="A923" s="10"/>
      <c r="B923" s="10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3.5" customHeight="1">
      <c r="A924" s="10"/>
      <c r="B924" s="10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3.5" customHeight="1">
      <c r="A925" s="10"/>
      <c r="B925" s="10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3.5" customHeight="1">
      <c r="A926" s="10"/>
      <c r="B926" s="10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3.5" customHeight="1">
      <c r="A927" s="10"/>
      <c r="B927" s="10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3.5" customHeight="1">
      <c r="A928" s="10"/>
      <c r="B928" s="10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3.5" customHeight="1">
      <c r="A929" s="10"/>
      <c r="B929" s="10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3.5" customHeight="1">
      <c r="A930" s="10"/>
      <c r="B930" s="10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3.5" customHeight="1">
      <c r="A931" s="10"/>
      <c r="B931" s="10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3.5" customHeight="1">
      <c r="A932" s="10"/>
      <c r="B932" s="10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3.5" customHeight="1">
      <c r="A933" s="10"/>
      <c r="B933" s="10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3.5" customHeight="1">
      <c r="A934" s="10"/>
      <c r="B934" s="10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3.5" customHeight="1">
      <c r="A935" s="10"/>
      <c r="B935" s="10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3.5" customHeight="1">
      <c r="A936" s="10"/>
      <c r="B936" s="10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3.5" customHeight="1">
      <c r="A937" s="10"/>
      <c r="B937" s="10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3.5" customHeight="1">
      <c r="A938" s="10"/>
      <c r="B938" s="10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3.5" customHeight="1">
      <c r="A939" s="10"/>
      <c r="B939" s="10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3.5" customHeight="1">
      <c r="A940" s="10"/>
      <c r="B940" s="10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3.5" customHeight="1">
      <c r="A941" s="10"/>
      <c r="B941" s="10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3.5" customHeight="1">
      <c r="A942" s="10"/>
      <c r="B942" s="10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3.5" customHeight="1">
      <c r="A943" s="10"/>
      <c r="B943" s="10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3.5" customHeight="1">
      <c r="A944" s="10"/>
      <c r="B944" s="10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3.5" customHeight="1">
      <c r="A945" s="10"/>
      <c r="B945" s="10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3.5" customHeight="1">
      <c r="A946" s="10"/>
      <c r="B946" s="10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3.5" customHeight="1">
      <c r="A947" s="10"/>
      <c r="B947" s="10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3.5" customHeight="1">
      <c r="A948" s="10"/>
      <c r="B948" s="10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3.5" customHeight="1">
      <c r="A949" s="10"/>
      <c r="B949" s="10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3.5" customHeight="1">
      <c r="A950" s="10"/>
      <c r="B950" s="10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3.5" customHeight="1">
      <c r="A951" s="10"/>
      <c r="B951" s="10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3.5" customHeight="1">
      <c r="A952" s="10"/>
      <c r="B952" s="10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3.5" customHeight="1">
      <c r="A953" s="10"/>
      <c r="B953" s="10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3.5" customHeight="1">
      <c r="A954" s="10"/>
      <c r="B954" s="10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3.5" customHeight="1">
      <c r="A955" s="10"/>
      <c r="B955" s="10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3.5" customHeight="1">
      <c r="A956" s="10"/>
      <c r="B956" s="10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3.5" customHeight="1">
      <c r="A957" s="10"/>
      <c r="B957" s="10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3.5" customHeight="1">
      <c r="A958" s="10"/>
      <c r="B958" s="10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3.5" customHeight="1">
      <c r="A959" s="10"/>
      <c r="B959" s="10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3.5" customHeight="1">
      <c r="A960" s="10"/>
      <c r="B960" s="10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3.5" customHeight="1">
      <c r="A961" s="10"/>
      <c r="B961" s="10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3.5" customHeight="1">
      <c r="A962" s="10"/>
      <c r="B962" s="10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3.5" customHeight="1">
      <c r="A963" s="10"/>
      <c r="B963" s="10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3.5" customHeight="1">
      <c r="A964" s="10"/>
      <c r="B964" s="10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3.5" customHeight="1">
      <c r="A965" s="10"/>
      <c r="B965" s="10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3.5" customHeight="1">
      <c r="A966" s="10"/>
      <c r="B966" s="10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3.5" customHeight="1">
      <c r="A967" s="10"/>
      <c r="B967" s="10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3.5" customHeight="1">
      <c r="A968" s="10"/>
      <c r="B968" s="10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3.5" customHeight="1">
      <c r="A969" s="10"/>
      <c r="B969" s="10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3.5" customHeight="1">
      <c r="A970" s="10"/>
      <c r="B970" s="10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3.5" customHeight="1">
      <c r="A971" s="10"/>
      <c r="B971" s="10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3.5" customHeight="1">
      <c r="A972" s="10"/>
      <c r="B972" s="10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3.5" customHeight="1">
      <c r="A973" s="10"/>
      <c r="B973" s="10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3.5" customHeight="1">
      <c r="A974" s="10"/>
      <c r="B974" s="10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3.5" customHeight="1">
      <c r="A975" s="10"/>
      <c r="B975" s="10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3.5" customHeight="1">
      <c r="A976" s="10"/>
      <c r="B976" s="10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3.5" customHeight="1">
      <c r="A977" s="10"/>
      <c r="B977" s="10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3.5" customHeight="1">
      <c r="A978" s="10"/>
      <c r="B978" s="10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3.5" customHeight="1">
      <c r="A979" s="10"/>
      <c r="B979" s="10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3.5" customHeight="1">
      <c r="A980" s="10"/>
      <c r="B980" s="10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3.5" customHeight="1">
      <c r="A981" s="10"/>
      <c r="B981" s="10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3.5" customHeight="1">
      <c r="A982" s="10"/>
      <c r="B982" s="10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3.5" customHeight="1">
      <c r="A983" s="10"/>
      <c r="B983" s="10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3.5" customHeight="1">
      <c r="A984" s="10"/>
      <c r="B984" s="10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3.5" customHeight="1">
      <c r="A985" s="10"/>
      <c r="B985" s="10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3.5" customHeight="1">
      <c r="A986" s="10"/>
      <c r="B986" s="10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3.5" customHeight="1">
      <c r="A987" s="10"/>
      <c r="B987" s="10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3.5" customHeight="1">
      <c r="A988" s="10"/>
      <c r="B988" s="10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3.5" customHeight="1">
      <c r="A989" s="10"/>
      <c r="B989" s="10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3.5" customHeight="1">
      <c r="A990" s="10"/>
      <c r="B990" s="10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3.5" customHeight="1">
      <c r="A991" s="10"/>
      <c r="B991" s="10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3.5" customHeight="1">
      <c r="A992" s="10"/>
      <c r="B992" s="10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3.5" customHeight="1">
      <c r="A993" s="10"/>
      <c r="B993" s="10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99"/>
  <sheetViews>
    <sheetView topLeftCell="A3" workbookViewId="0">
      <pane xSplit="1" topLeftCell="B1" activePane="topRight" state="frozen"/>
      <selection pane="topRight" activeCell="A3" sqref="A3:A28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4" width="10.6640625" customWidth="1"/>
    <col min="25" max="25" width="21.6640625" customWidth="1"/>
    <col min="26" max="27" width="3.33203125" customWidth="1"/>
    <col min="28" max="28" width="10.6640625" customWidth="1"/>
    <col min="29" max="30" width="4.44140625" customWidth="1"/>
  </cols>
  <sheetData>
    <row r="1" spans="1:30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30"/>
      <c r="Z1" s="31"/>
      <c r="AA1" s="31"/>
      <c r="AB1" s="32"/>
      <c r="AC1" s="32"/>
      <c r="AD1" s="32"/>
    </row>
    <row r="2" spans="1:30" ht="180">
      <c r="A2" s="19" t="s">
        <v>54</v>
      </c>
      <c r="B2" s="20" t="s">
        <v>2</v>
      </c>
      <c r="C2" s="33" t="str">
        <f>Puntos!A3</f>
        <v>Libreta tarea casa (semanal y aleatorio)</v>
      </c>
      <c r="D2" s="33" t="str">
        <f>Puntos!A4</f>
        <v>Pizarra (semanal y aleatorio)</v>
      </c>
      <c r="E2" s="33" t="str">
        <f>Puntos!A5</f>
        <v>8 o más en tarea online (forms, geogebra, ...)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1" t="s">
        <v>15</v>
      </c>
      <c r="O2" s="21" t="s">
        <v>16</v>
      </c>
      <c r="P2" s="21" t="s">
        <v>17</v>
      </c>
      <c r="Q2" s="21" t="s">
        <v>18</v>
      </c>
      <c r="R2" s="21" t="s">
        <v>19</v>
      </c>
      <c r="S2" s="21" t="s">
        <v>20</v>
      </c>
      <c r="T2" s="21" t="s">
        <v>21</v>
      </c>
      <c r="U2" s="21" t="s">
        <v>22</v>
      </c>
      <c r="V2" s="21" t="s">
        <v>23</v>
      </c>
      <c r="W2" s="21" t="s">
        <v>24</v>
      </c>
      <c r="X2" s="34" t="s">
        <v>86</v>
      </c>
      <c r="Y2" s="19" t="s">
        <v>54</v>
      </c>
      <c r="Z2" s="35" t="s">
        <v>87</v>
      </c>
      <c r="AA2" s="36" t="s">
        <v>88</v>
      </c>
      <c r="AB2" s="37" t="s">
        <v>89</v>
      </c>
      <c r="AC2" s="52" t="s">
        <v>125</v>
      </c>
      <c r="AD2" s="52"/>
    </row>
    <row r="3" spans="1:30" ht="14.25" customHeight="1">
      <c r="A3" s="12" t="s">
        <v>178</v>
      </c>
      <c r="B3" s="38">
        <f>LEN('3ª Borrador ENTRADA 4D'!B3)*VLOOKUP('3ª Borrador SAÍDA 4D '!B$2,Puntos!$A:$B,2,)</f>
        <v>0</v>
      </c>
      <c r="C3" s="38">
        <f>LEN('3ª Borrador ENTRADA 4D'!C3)*VLOOKUP('3ª Borrador SAÍDA 4D '!C$2,Puntos!$A:$B,2,)</f>
        <v>9</v>
      </c>
      <c r="D3" s="38">
        <f>LEN('3ª Borrador ENTRADA 4D'!D3)*VLOOKUP('3ª Borrador SAÍDA 4D '!D$2,Puntos!$A:$B,2,)</f>
        <v>0</v>
      </c>
      <c r="E3" s="38">
        <f>LEN('3ª Borrador ENTRADA 4D'!E3)*VLOOKUP('3ª Borrador SAÍDA 4D '!E$2,Puntos!$A:$B,2,)</f>
        <v>0</v>
      </c>
      <c r="F3" s="38">
        <f>LEN('3ª Borrador ENTRADA 4D'!F3)*VLOOKUP('3ª Borrador SAÍDA 4D '!F$2,Puntos!$A:$B,2,)</f>
        <v>0</v>
      </c>
      <c r="G3" s="38">
        <f>LEN('3ª Borrador ENTRADA 4D'!G3)*VLOOKUP('3ª Borrador SAÍDA 4D '!G$2,Puntos!$A:$B,2,)</f>
        <v>0</v>
      </c>
      <c r="H3" s="38">
        <f>LEN('3ª Borrador ENTRADA 4D'!H3)*VLOOKUP('3ª Borrador SAÍDA 4D '!H$2,Puntos!$A:$B,2,)</f>
        <v>0</v>
      </c>
      <c r="I3" s="38">
        <f>LEN('3ª Borrador ENTRADA 4D'!I3)*VLOOKUP('3ª Borrador SAÍDA 4D '!I$2,Puntos!$A:$B,2,)</f>
        <v>0</v>
      </c>
      <c r="J3" s="38">
        <f>LEN('3ª Borrador ENTRADA 4D'!J3)*VLOOKUP('3ª Borrador SAÍDA 4D '!J$2,Puntos!$A:$B,2,)</f>
        <v>0</v>
      </c>
      <c r="K3" s="38">
        <f>LEN('3ª Borrador ENTRADA 4D'!K3)*VLOOKUP('3ª Borrador SAÍDA 4D '!K$2,Puntos!$A:$B,2,)</f>
        <v>0</v>
      </c>
      <c r="L3" s="38">
        <f>LEN('3ª Borrador ENTRADA 4D'!L3)*VLOOKUP('3ª Borrador SAÍDA 4D '!L$2,Puntos!$A:$B,2,)</f>
        <v>0</v>
      </c>
      <c r="M3" s="38">
        <f>LEN('3ª Borrador ENTRADA 4D'!M3)*VLOOKUP('3ª Borrador SAÍDA 4D '!M$2,Puntos!$A:$B,2,)</f>
        <v>0</v>
      </c>
      <c r="N3" s="38">
        <f>LEN('3ª Borrador ENTRADA 4D'!N3)*VLOOKUP('3ª Borrador SAÍDA 4D '!N$2,Puntos!$A:$B,2,)</f>
        <v>0</v>
      </c>
      <c r="O3" s="38">
        <f>LEN('3ª Borrador ENTRADA 4D'!O3)*VLOOKUP('3ª Borrador SAÍDA 4D '!O$2,Puntos!$A:$B,2,)</f>
        <v>0</v>
      </c>
      <c r="P3" s="38">
        <f>LEN('3ª Borrador ENTRADA 4D'!P3)*VLOOKUP('3ª Borrador SAÍDA 4D '!P$2,Puntos!$A:$B,2,)</f>
        <v>-2</v>
      </c>
      <c r="Q3" s="38">
        <f>LEN('3ª Borrador ENTRADA 4D'!Q3)*VLOOKUP('3ª Borrador SAÍDA 4D '!Q$2,Puntos!$A:$B,2,)</f>
        <v>0</v>
      </c>
      <c r="R3" s="38">
        <f>LEN('3ª Borrador ENTRADA 4D'!R3)*VLOOKUP('3ª Borrador SAÍDA 4D '!R$2,Puntos!$A:$B,2,)</f>
        <v>0</v>
      </c>
      <c r="S3" s="38">
        <f>LEN('3ª Borrador ENTRADA 4D'!S3)*VLOOKUP('3ª Borrador SAÍDA 4D '!S$2,Puntos!$A:$B,2,)</f>
        <v>0</v>
      </c>
      <c r="T3" s="38">
        <f>LEN('3ª Borrador ENTRADA 4D'!T3)*VLOOKUP('3ª Borrador SAÍDA 4D '!T$2,Puntos!$A:$B,2,)</f>
        <v>0</v>
      </c>
      <c r="U3" s="38">
        <f>LEN('3ª Borrador ENTRADA 4D'!U3)*VLOOKUP('3ª Borrador SAÍDA 4D '!U$2,Puntos!$A:$B,2,)</f>
        <v>0</v>
      </c>
      <c r="V3" s="38">
        <f>LEN('3ª Borrador ENTRADA 4D'!V3)*VLOOKUP('3ª Borrador SAÍDA 4D '!V$2,Puntos!$A:$B,2,)</f>
        <v>0</v>
      </c>
      <c r="W3" s="38">
        <f>LEN('3ª Borrador ENTRADA 4D'!W3)*VLOOKUP('3ª Borrador SAÍDA 4D '!W$2,Puntos!$A:$B,2,)</f>
        <v>0</v>
      </c>
      <c r="X3" s="26" t="s">
        <v>55</v>
      </c>
      <c r="Y3" s="12" t="s">
        <v>178</v>
      </c>
      <c r="Z3" s="39">
        <f t="shared" ref="Z3:Z28" si="0">+SUM(B3:M3)</f>
        <v>9</v>
      </c>
      <c r="AA3" s="39">
        <f t="shared" ref="AA3:AA28" si="1">+SUM(N3:W3)</f>
        <v>-2</v>
      </c>
      <c r="AB3" s="32">
        <f t="shared" ref="AB3:AB28" si="2">+Z3+AA3</f>
        <v>7</v>
      </c>
      <c r="AC3" s="32">
        <f>AB3+'2ª Borrador SAÍDA 4D '!AC3</f>
        <v>68</v>
      </c>
      <c r="AD3" s="32"/>
    </row>
    <row r="4" spans="1:30" ht="14.25" customHeight="1">
      <c r="A4" s="12" t="s">
        <v>181</v>
      </c>
      <c r="B4" s="38">
        <f>LEN('3ª Borrador ENTRADA 4D'!B4)*VLOOKUP('3ª Borrador SAÍDA 4D '!B$2,Puntos!$A:$B,2,)</f>
        <v>0</v>
      </c>
      <c r="C4" s="38">
        <f>LEN('3ª Borrador ENTRADA 4D'!C4)*VLOOKUP('3ª Borrador SAÍDA 4D '!C$2,Puntos!$A:$B,2,)</f>
        <v>12</v>
      </c>
      <c r="D4" s="38">
        <f>LEN('3ª Borrador ENTRADA 4D'!D4)*VLOOKUP('3ª Borrador SAÍDA 4D '!D$2,Puntos!$A:$B,2,)</f>
        <v>0</v>
      </c>
      <c r="E4" s="38">
        <f>LEN('3ª Borrador ENTRADA 4D'!E4)*VLOOKUP('3ª Borrador SAÍDA 4D '!E$2,Puntos!$A:$B,2,)</f>
        <v>0</v>
      </c>
      <c r="F4" s="38">
        <f>LEN('3ª Borrador ENTRADA 4D'!F4)*VLOOKUP('3ª Borrador SAÍDA 4D '!F$2,Puntos!$A:$B,2,)</f>
        <v>0</v>
      </c>
      <c r="G4" s="38">
        <f>LEN('3ª Borrador ENTRADA 4D'!G4)*VLOOKUP('3ª Borrador SAÍDA 4D '!G$2,Puntos!$A:$B,2,)</f>
        <v>0</v>
      </c>
      <c r="H4" s="38">
        <f>LEN('3ª Borrador ENTRADA 4D'!H4)*VLOOKUP('3ª Borrador SAÍDA 4D '!H$2,Puntos!$A:$B,2,)</f>
        <v>0</v>
      </c>
      <c r="I4" s="38">
        <f>LEN('3ª Borrador ENTRADA 4D'!I4)*VLOOKUP('3ª Borrador SAÍDA 4D '!I$2,Puntos!$A:$B,2,)</f>
        <v>0</v>
      </c>
      <c r="J4" s="38">
        <f>LEN('3ª Borrador ENTRADA 4D'!J4)*VLOOKUP('3ª Borrador SAÍDA 4D '!J$2,Puntos!$A:$B,2,)</f>
        <v>0</v>
      </c>
      <c r="K4" s="38">
        <f>LEN('3ª Borrador ENTRADA 4D'!K4)*VLOOKUP('3ª Borrador SAÍDA 4D '!K$2,Puntos!$A:$B,2,)</f>
        <v>0</v>
      </c>
      <c r="L4" s="38">
        <f>LEN('3ª Borrador ENTRADA 4D'!L4)*VLOOKUP('3ª Borrador SAÍDA 4D '!L$2,Puntos!$A:$B,2,)</f>
        <v>0</v>
      </c>
      <c r="M4" s="38">
        <f>LEN('3ª Borrador ENTRADA 4D'!M4)*VLOOKUP('3ª Borrador SAÍDA 4D '!M$2,Puntos!$A:$B,2,)</f>
        <v>0</v>
      </c>
      <c r="N4" s="38">
        <f>LEN('3ª Borrador ENTRADA 4D'!N4)*VLOOKUP('3ª Borrador SAÍDA 4D '!N$2,Puntos!$A:$B,2,)</f>
        <v>0</v>
      </c>
      <c r="O4" s="38">
        <f>LEN('3ª Borrador ENTRADA 4D'!O4)*VLOOKUP('3ª Borrador SAÍDA 4D '!O$2,Puntos!$A:$B,2,)</f>
        <v>0</v>
      </c>
      <c r="P4" s="38">
        <f>LEN('3ª Borrador ENTRADA 4D'!P4)*VLOOKUP('3ª Borrador SAÍDA 4D '!P$2,Puntos!$A:$B,2,)</f>
        <v>0</v>
      </c>
      <c r="Q4" s="38">
        <f>LEN('3ª Borrador ENTRADA 4D'!Q4)*VLOOKUP('3ª Borrador SAÍDA 4D '!Q$2,Puntos!$A:$B,2,)</f>
        <v>0</v>
      </c>
      <c r="R4" s="38">
        <f>LEN('3ª Borrador ENTRADA 4D'!R4)*VLOOKUP('3ª Borrador SAÍDA 4D '!R$2,Puntos!$A:$B,2,)</f>
        <v>0</v>
      </c>
      <c r="S4" s="38">
        <f>LEN('3ª Borrador ENTRADA 4D'!S4)*VLOOKUP('3ª Borrador SAÍDA 4D '!S$2,Puntos!$A:$B,2,)</f>
        <v>0</v>
      </c>
      <c r="T4" s="38">
        <f>LEN('3ª Borrador ENTRADA 4D'!T4)*VLOOKUP('3ª Borrador SAÍDA 4D '!T$2,Puntos!$A:$B,2,)</f>
        <v>0</v>
      </c>
      <c r="U4" s="38">
        <f>LEN('3ª Borrador ENTRADA 4D'!U4)*VLOOKUP('3ª Borrador SAÍDA 4D '!U$2,Puntos!$A:$B,2,)</f>
        <v>0</v>
      </c>
      <c r="V4" s="38">
        <f>LEN('3ª Borrador ENTRADA 4D'!V4)*VLOOKUP('3ª Borrador SAÍDA 4D '!V$2,Puntos!$A:$B,2,)</f>
        <v>0</v>
      </c>
      <c r="W4" s="38">
        <f>LEN('3ª Borrador ENTRADA 4D'!W4)*VLOOKUP('3ª Borrador SAÍDA 4D '!W$2,Puntos!$A:$B,2,)</f>
        <v>0</v>
      </c>
      <c r="X4" s="27"/>
      <c r="Y4" s="12" t="s">
        <v>181</v>
      </c>
      <c r="Z4" s="39">
        <f t="shared" si="0"/>
        <v>12</v>
      </c>
      <c r="AA4" s="39">
        <f t="shared" si="1"/>
        <v>0</v>
      </c>
      <c r="AB4" s="32">
        <f t="shared" si="2"/>
        <v>12</v>
      </c>
      <c r="AC4" s="32">
        <f>AB4+'2ª Borrador SAÍDA 4D '!AC4</f>
        <v>83</v>
      </c>
      <c r="AD4" s="32"/>
    </row>
    <row r="5" spans="1:30" ht="14.25" customHeight="1">
      <c r="A5" s="12" t="s">
        <v>184</v>
      </c>
      <c r="B5" s="38">
        <f>LEN('3ª Borrador ENTRADA 4D'!B5)*VLOOKUP('3ª Borrador SAÍDA 4D '!B$2,Puntos!$A:$B,2,)</f>
        <v>0</v>
      </c>
      <c r="C5" s="38">
        <f>LEN('3ª Borrador ENTRADA 4D'!C5)*VLOOKUP('3ª Borrador SAÍDA 4D '!C$2,Puntos!$A:$B,2,)</f>
        <v>12</v>
      </c>
      <c r="D5" s="38">
        <f>LEN('3ª Borrador ENTRADA 4D'!D5)*VLOOKUP('3ª Borrador SAÍDA 4D '!D$2,Puntos!$A:$B,2,)</f>
        <v>0</v>
      </c>
      <c r="E5" s="38">
        <f>LEN('3ª Borrador ENTRADA 4D'!E5)*VLOOKUP('3ª Borrador SAÍDA 4D '!E$2,Puntos!$A:$B,2,)</f>
        <v>0</v>
      </c>
      <c r="F5" s="38">
        <f>LEN('3ª Borrador ENTRADA 4D'!F5)*VLOOKUP('3ª Borrador SAÍDA 4D '!F$2,Puntos!$A:$B,2,)</f>
        <v>0</v>
      </c>
      <c r="G5" s="38">
        <f>LEN('3ª Borrador ENTRADA 4D'!G5)*VLOOKUP('3ª Borrador SAÍDA 4D '!G$2,Puntos!$A:$B,2,)</f>
        <v>0</v>
      </c>
      <c r="H5" s="38">
        <f>LEN('3ª Borrador ENTRADA 4D'!H5)*VLOOKUP('3ª Borrador SAÍDA 4D '!H$2,Puntos!$A:$B,2,)</f>
        <v>0</v>
      </c>
      <c r="I5" s="38">
        <f>LEN('3ª Borrador ENTRADA 4D'!I5)*VLOOKUP('3ª Borrador SAÍDA 4D '!I$2,Puntos!$A:$B,2,)</f>
        <v>0</v>
      </c>
      <c r="J5" s="38">
        <f>LEN('3ª Borrador ENTRADA 4D'!J5)*VLOOKUP('3ª Borrador SAÍDA 4D '!J$2,Puntos!$A:$B,2,)</f>
        <v>0</v>
      </c>
      <c r="K5" s="38">
        <f>LEN('3ª Borrador ENTRADA 4D'!K5)*VLOOKUP('3ª Borrador SAÍDA 4D '!K$2,Puntos!$A:$B,2,)</f>
        <v>0</v>
      </c>
      <c r="L5" s="38">
        <f>LEN('3ª Borrador ENTRADA 4D'!L5)*VLOOKUP('3ª Borrador SAÍDA 4D '!L$2,Puntos!$A:$B,2,)</f>
        <v>0</v>
      </c>
      <c r="M5" s="38">
        <f>LEN('3ª Borrador ENTRADA 4D'!M5)*VLOOKUP('3ª Borrador SAÍDA 4D '!M$2,Puntos!$A:$B,2,)</f>
        <v>0</v>
      </c>
      <c r="N5" s="38">
        <f>LEN('3ª Borrador ENTRADA 4D'!N5)*VLOOKUP('3ª Borrador SAÍDA 4D '!N$2,Puntos!$A:$B,2,)</f>
        <v>0</v>
      </c>
      <c r="O5" s="38">
        <f>LEN('3ª Borrador ENTRADA 4D'!O5)*VLOOKUP('3ª Borrador SAÍDA 4D '!O$2,Puntos!$A:$B,2,)</f>
        <v>0</v>
      </c>
      <c r="P5" s="38">
        <f>LEN('3ª Borrador ENTRADA 4D'!P5)*VLOOKUP('3ª Borrador SAÍDA 4D '!P$2,Puntos!$A:$B,2,)</f>
        <v>0</v>
      </c>
      <c r="Q5" s="38">
        <f>LEN('3ª Borrador ENTRADA 4D'!Q5)*VLOOKUP('3ª Borrador SAÍDA 4D '!Q$2,Puntos!$A:$B,2,)</f>
        <v>0</v>
      </c>
      <c r="R5" s="38">
        <f>LEN('3ª Borrador ENTRADA 4D'!R5)*VLOOKUP('3ª Borrador SAÍDA 4D '!R$2,Puntos!$A:$B,2,)</f>
        <v>0</v>
      </c>
      <c r="S5" s="38">
        <f>LEN('3ª Borrador ENTRADA 4D'!S5)*VLOOKUP('3ª Borrador SAÍDA 4D '!S$2,Puntos!$A:$B,2,)</f>
        <v>0</v>
      </c>
      <c r="T5" s="38">
        <f>LEN('3ª Borrador ENTRADA 4D'!T5)*VLOOKUP('3ª Borrador SAÍDA 4D '!T$2,Puntos!$A:$B,2,)</f>
        <v>0</v>
      </c>
      <c r="U5" s="38">
        <f>LEN('3ª Borrador ENTRADA 4D'!U5)*VLOOKUP('3ª Borrador SAÍDA 4D '!U$2,Puntos!$A:$B,2,)</f>
        <v>0</v>
      </c>
      <c r="V5" s="38">
        <f>LEN('3ª Borrador ENTRADA 4D'!V5)*VLOOKUP('3ª Borrador SAÍDA 4D '!V$2,Puntos!$A:$B,2,)</f>
        <v>0</v>
      </c>
      <c r="W5" s="38">
        <f>LEN('3ª Borrador ENTRADA 4D'!W5)*VLOOKUP('3ª Borrador SAÍDA 4D '!W$2,Puntos!$A:$B,2,)</f>
        <v>0</v>
      </c>
      <c r="X5" s="28" t="s">
        <v>57</v>
      </c>
      <c r="Y5" s="12" t="s">
        <v>184</v>
      </c>
      <c r="Z5" s="39">
        <f t="shared" si="0"/>
        <v>12</v>
      </c>
      <c r="AA5" s="39">
        <f t="shared" si="1"/>
        <v>0</v>
      </c>
      <c r="AB5" s="32">
        <f t="shared" si="2"/>
        <v>12</v>
      </c>
      <c r="AC5" s="32">
        <f>AB5+'2ª Borrador SAÍDA 4D '!AC5</f>
        <v>101</v>
      </c>
      <c r="AD5" s="32"/>
    </row>
    <row r="6" spans="1:30" ht="14.25" customHeight="1">
      <c r="A6" s="12" t="s">
        <v>186</v>
      </c>
      <c r="B6" s="38">
        <f>LEN('3ª Borrador ENTRADA 4D'!B6)*VLOOKUP('3ª Borrador SAÍDA 4D '!B$2,Puntos!$A:$B,2,)</f>
        <v>0</v>
      </c>
      <c r="C6" s="38">
        <f>LEN('3ª Borrador ENTRADA 4D'!C6)*VLOOKUP('3ª Borrador SAÍDA 4D '!C$2,Puntos!$A:$B,2,)</f>
        <v>15</v>
      </c>
      <c r="D6" s="38">
        <f>LEN('3ª Borrador ENTRADA 4D'!D6)*VLOOKUP('3ª Borrador SAÍDA 4D '!D$2,Puntos!$A:$B,2,)</f>
        <v>0</v>
      </c>
      <c r="E6" s="38">
        <f>LEN('3ª Borrador ENTRADA 4D'!E6)*VLOOKUP('3ª Borrador SAÍDA 4D '!E$2,Puntos!$A:$B,2,)</f>
        <v>0</v>
      </c>
      <c r="F6" s="38">
        <f>LEN('3ª Borrador ENTRADA 4D'!F6)*VLOOKUP('3ª Borrador SAÍDA 4D '!F$2,Puntos!$A:$B,2,)</f>
        <v>0</v>
      </c>
      <c r="G6" s="38">
        <f>LEN('3ª Borrador ENTRADA 4D'!G6)*VLOOKUP('3ª Borrador SAÍDA 4D '!G$2,Puntos!$A:$B,2,)</f>
        <v>0</v>
      </c>
      <c r="H6" s="38">
        <f>LEN('3ª Borrador ENTRADA 4D'!H6)*VLOOKUP('3ª Borrador SAÍDA 4D '!H$2,Puntos!$A:$B,2,)</f>
        <v>0</v>
      </c>
      <c r="I6" s="38">
        <f>LEN('3ª Borrador ENTRADA 4D'!I6)*VLOOKUP('3ª Borrador SAÍDA 4D '!I$2,Puntos!$A:$B,2,)</f>
        <v>0</v>
      </c>
      <c r="J6" s="38">
        <f>LEN('3ª Borrador ENTRADA 4D'!J6)*VLOOKUP('3ª Borrador SAÍDA 4D '!J$2,Puntos!$A:$B,2,)</f>
        <v>0</v>
      </c>
      <c r="K6" s="38">
        <f>LEN('3ª Borrador ENTRADA 4D'!K6)*VLOOKUP('3ª Borrador SAÍDA 4D '!K$2,Puntos!$A:$B,2,)</f>
        <v>1</v>
      </c>
      <c r="L6" s="38">
        <f>LEN('3ª Borrador ENTRADA 4D'!L6)*VLOOKUP('3ª Borrador SAÍDA 4D '!L$2,Puntos!$A:$B,2,)</f>
        <v>0</v>
      </c>
      <c r="M6" s="38">
        <f>LEN('3ª Borrador ENTRADA 4D'!M6)*VLOOKUP('3ª Borrador SAÍDA 4D '!M$2,Puntos!$A:$B,2,)</f>
        <v>0</v>
      </c>
      <c r="N6" s="38">
        <f>LEN('3ª Borrador ENTRADA 4D'!N6)*VLOOKUP('3ª Borrador SAÍDA 4D '!N$2,Puntos!$A:$B,2,)</f>
        <v>0</v>
      </c>
      <c r="O6" s="38">
        <f>LEN('3ª Borrador ENTRADA 4D'!O6)*VLOOKUP('3ª Borrador SAÍDA 4D '!O$2,Puntos!$A:$B,2,)</f>
        <v>0</v>
      </c>
      <c r="P6" s="38">
        <f>LEN('3ª Borrador ENTRADA 4D'!P6)*VLOOKUP('3ª Borrador SAÍDA 4D '!P$2,Puntos!$A:$B,2,)</f>
        <v>0</v>
      </c>
      <c r="Q6" s="38">
        <f>LEN('3ª Borrador ENTRADA 4D'!Q6)*VLOOKUP('3ª Borrador SAÍDA 4D '!Q$2,Puntos!$A:$B,2,)</f>
        <v>0</v>
      </c>
      <c r="R6" s="38">
        <f>LEN('3ª Borrador ENTRADA 4D'!R6)*VLOOKUP('3ª Borrador SAÍDA 4D '!R$2,Puntos!$A:$B,2,)</f>
        <v>0</v>
      </c>
      <c r="S6" s="38">
        <f>LEN('3ª Borrador ENTRADA 4D'!S6)*VLOOKUP('3ª Borrador SAÍDA 4D '!S$2,Puntos!$A:$B,2,)</f>
        <v>0</v>
      </c>
      <c r="T6" s="38">
        <f>LEN('3ª Borrador ENTRADA 4D'!T6)*VLOOKUP('3ª Borrador SAÍDA 4D '!T$2,Puntos!$A:$B,2,)</f>
        <v>0</v>
      </c>
      <c r="U6" s="38">
        <f>LEN('3ª Borrador ENTRADA 4D'!U6)*VLOOKUP('3ª Borrador SAÍDA 4D '!U$2,Puntos!$A:$B,2,)</f>
        <v>0</v>
      </c>
      <c r="V6" s="38">
        <f>LEN('3ª Borrador ENTRADA 4D'!V6)*VLOOKUP('3ª Borrador SAÍDA 4D '!V$2,Puntos!$A:$B,2,)</f>
        <v>0</v>
      </c>
      <c r="W6" s="38">
        <f>LEN('3ª Borrador ENTRADA 4D'!W6)*VLOOKUP('3ª Borrador SAÍDA 4D '!W$2,Puntos!$A:$B,2,)</f>
        <v>0</v>
      </c>
      <c r="X6" s="11" t="s">
        <v>59</v>
      </c>
      <c r="Y6" s="12" t="s">
        <v>186</v>
      </c>
      <c r="Z6" s="39">
        <f t="shared" si="0"/>
        <v>16</v>
      </c>
      <c r="AA6" s="39">
        <f t="shared" si="1"/>
        <v>0</v>
      </c>
      <c r="AB6" s="32">
        <f t="shared" si="2"/>
        <v>16</v>
      </c>
      <c r="AC6" s="32">
        <f>AB6+'2ª Borrador SAÍDA 4D '!AC6</f>
        <v>112</v>
      </c>
      <c r="AD6" s="32"/>
    </row>
    <row r="7" spans="1:30" ht="14.25" customHeight="1">
      <c r="A7" s="12" t="s">
        <v>25</v>
      </c>
      <c r="B7" s="38">
        <f>LEN('3ª Borrador ENTRADA 4D'!B7)*VLOOKUP('3ª Borrador SAÍDA 4D '!B$2,Puntos!$A:$B,2,)</f>
        <v>0</v>
      </c>
      <c r="C7" s="38">
        <f>LEN('3ª Borrador ENTRADA 4D'!C7)*VLOOKUP('3ª Borrador SAÍDA 4D '!C$2,Puntos!$A:$B,2,)</f>
        <v>12</v>
      </c>
      <c r="D7" s="38">
        <f>LEN('3ª Borrador ENTRADA 4D'!D7)*VLOOKUP('3ª Borrador SAÍDA 4D '!D$2,Puntos!$A:$B,2,)</f>
        <v>0</v>
      </c>
      <c r="E7" s="38">
        <f>LEN('3ª Borrador ENTRADA 4D'!E7)*VLOOKUP('3ª Borrador SAÍDA 4D '!E$2,Puntos!$A:$B,2,)</f>
        <v>0</v>
      </c>
      <c r="F7" s="38">
        <f>LEN('3ª Borrador ENTRADA 4D'!F7)*VLOOKUP('3ª Borrador SAÍDA 4D '!F$2,Puntos!$A:$B,2,)</f>
        <v>0</v>
      </c>
      <c r="G7" s="38">
        <f>LEN('3ª Borrador ENTRADA 4D'!G7)*VLOOKUP('3ª Borrador SAÍDA 4D '!G$2,Puntos!$A:$B,2,)</f>
        <v>0</v>
      </c>
      <c r="H7" s="38">
        <f>LEN('3ª Borrador ENTRADA 4D'!H7)*VLOOKUP('3ª Borrador SAÍDA 4D '!H$2,Puntos!$A:$B,2,)</f>
        <v>0</v>
      </c>
      <c r="I7" s="38">
        <f>LEN('3ª Borrador ENTRADA 4D'!I7)*VLOOKUP('3ª Borrador SAÍDA 4D '!I$2,Puntos!$A:$B,2,)</f>
        <v>0</v>
      </c>
      <c r="J7" s="38">
        <f>LEN('3ª Borrador ENTRADA 4D'!J7)*VLOOKUP('3ª Borrador SAÍDA 4D '!J$2,Puntos!$A:$B,2,)</f>
        <v>0</v>
      </c>
      <c r="K7" s="38">
        <f>LEN('3ª Borrador ENTRADA 4D'!K7)*VLOOKUP('3ª Borrador SAÍDA 4D '!K$2,Puntos!$A:$B,2,)</f>
        <v>1</v>
      </c>
      <c r="L7" s="38">
        <f>LEN('3ª Borrador ENTRADA 4D'!L7)*VLOOKUP('3ª Borrador SAÍDA 4D '!L$2,Puntos!$A:$B,2,)</f>
        <v>0</v>
      </c>
      <c r="M7" s="38">
        <f>LEN('3ª Borrador ENTRADA 4D'!M7)*VLOOKUP('3ª Borrador SAÍDA 4D '!M$2,Puntos!$A:$B,2,)</f>
        <v>0</v>
      </c>
      <c r="N7" s="38">
        <f>LEN('3ª Borrador ENTRADA 4D'!N7)*VLOOKUP('3ª Borrador SAÍDA 4D '!N$2,Puntos!$A:$B,2,)</f>
        <v>0</v>
      </c>
      <c r="O7" s="38">
        <f>LEN('3ª Borrador ENTRADA 4D'!O7)*VLOOKUP('3ª Borrador SAÍDA 4D '!O$2,Puntos!$A:$B,2,)</f>
        <v>0</v>
      </c>
      <c r="P7" s="38">
        <f>LEN('3ª Borrador ENTRADA 4D'!P7)*VLOOKUP('3ª Borrador SAÍDA 4D '!P$2,Puntos!$A:$B,2,)</f>
        <v>0</v>
      </c>
      <c r="Q7" s="38">
        <f>LEN('3ª Borrador ENTRADA 4D'!Q7)*VLOOKUP('3ª Borrador SAÍDA 4D '!Q$2,Puntos!$A:$B,2,)</f>
        <v>0</v>
      </c>
      <c r="R7" s="38">
        <f>LEN('3ª Borrador ENTRADA 4D'!R7)*VLOOKUP('3ª Borrador SAÍDA 4D '!R$2,Puntos!$A:$B,2,)</f>
        <v>0</v>
      </c>
      <c r="S7" s="38">
        <f>LEN('3ª Borrador ENTRADA 4D'!S7)*VLOOKUP('3ª Borrador SAÍDA 4D '!S$2,Puntos!$A:$B,2,)</f>
        <v>0</v>
      </c>
      <c r="T7" s="38">
        <f>LEN('3ª Borrador ENTRADA 4D'!T7)*VLOOKUP('3ª Borrador SAÍDA 4D '!T$2,Puntos!$A:$B,2,)</f>
        <v>0</v>
      </c>
      <c r="U7" s="38">
        <f>LEN('3ª Borrador ENTRADA 4D'!U7)*VLOOKUP('3ª Borrador SAÍDA 4D '!U$2,Puntos!$A:$B,2,)</f>
        <v>0</v>
      </c>
      <c r="V7" s="38">
        <f>LEN('3ª Borrador ENTRADA 4D'!V7)*VLOOKUP('3ª Borrador SAÍDA 4D '!V$2,Puntos!$A:$B,2,)</f>
        <v>0</v>
      </c>
      <c r="W7" s="38">
        <f>LEN('3ª Borrador ENTRADA 4D'!W7)*VLOOKUP('3ª Borrador SAÍDA 4D '!W$2,Puntos!$A:$B,2,)</f>
        <v>0</v>
      </c>
      <c r="X7" s="26" t="s">
        <v>61</v>
      </c>
      <c r="Y7" s="12" t="s">
        <v>25</v>
      </c>
      <c r="Z7" s="39">
        <f t="shared" si="0"/>
        <v>13</v>
      </c>
      <c r="AA7" s="39">
        <f t="shared" si="1"/>
        <v>0</v>
      </c>
      <c r="AB7" s="32">
        <f t="shared" si="2"/>
        <v>13</v>
      </c>
      <c r="AC7" s="32">
        <f>AB7+'2ª Borrador SAÍDA 4D '!AC7</f>
        <v>79</v>
      </c>
      <c r="AD7" s="32"/>
    </row>
    <row r="8" spans="1:30" ht="14.25" customHeight="1">
      <c r="A8" s="12" t="s">
        <v>188</v>
      </c>
      <c r="B8" s="38">
        <f>LEN('3ª Borrador ENTRADA 4D'!B8)*VLOOKUP('3ª Borrador SAÍDA 4D '!B$2,Puntos!$A:$B,2,)</f>
        <v>0</v>
      </c>
      <c r="C8" s="38">
        <f>LEN('3ª Borrador ENTRADA 4D'!C8)*VLOOKUP('3ª Borrador SAÍDA 4D '!C$2,Puntos!$A:$B,2,)</f>
        <v>15</v>
      </c>
      <c r="D8" s="38">
        <f>LEN('3ª Borrador ENTRADA 4D'!D8)*VLOOKUP('3ª Borrador SAÍDA 4D '!D$2,Puntos!$A:$B,2,)</f>
        <v>0</v>
      </c>
      <c r="E8" s="38">
        <f>LEN('3ª Borrador ENTRADA 4D'!E8)*VLOOKUP('3ª Borrador SAÍDA 4D '!E$2,Puntos!$A:$B,2,)</f>
        <v>0</v>
      </c>
      <c r="F8" s="38">
        <f>LEN('3ª Borrador ENTRADA 4D'!F8)*VLOOKUP('3ª Borrador SAÍDA 4D '!F$2,Puntos!$A:$B,2,)</f>
        <v>0</v>
      </c>
      <c r="G8" s="38">
        <f>LEN('3ª Borrador ENTRADA 4D'!G8)*VLOOKUP('3ª Borrador SAÍDA 4D '!G$2,Puntos!$A:$B,2,)</f>
        <v>0</v>
      </c>
      <c r="H8" s="38">
        <f>LEN('3ª Borrador ENTRADA 4D'!H8)*VLOOKUP('3ª Borrador SAÍDA 4D '!H$2,Puntos!$A:$B,2,)</f>
        <v>0</v>
      </c>
      <c r="I8" s="38">
        <f>LEN('3ª Borrador ENTRADA 4D'!I8)*VLOOKUP('3ª Borrador SAÍDA 4D '!I$2,Puntos!$A:$B,2,)</f>
        <v>0</v>
      </c>
      <c r="J8" s="38">
        <f>LEN('3ª Borrador ENTRADA 4D'!J8)*VLOOKUP('3ª Borrador SAÍDA 4D '!J$2,Puntos!$A:$B,2,)</f>
        <v>0</v>
      </c>
      <c r="K8" s="38">
        <f>LEN('3ª Borrador ENTRADA 4D'!K8)*VLOOKUP('3ª Borrador SAÍDA 4D '!K$2,Puntos!$A:$B,2,)</f>
        <v>1</v>
      </c>
      <c r="L8" s="38">
        <f>LEN('3ª Borrador ENTRADA 4D'!L8)*VLOOKUP('3ª Borrador SAÍDA 4D '!L$2,Puntos!$A:$B,2,)</f>
        <v>0</v>
      </c>
      <c r="M8" s="38">
        <f>LEN('3ª Borrador ENTRADA 4D'!M8)*VLOOKUP('3ª Borrador SAÍDA 4D '!M$2,Puntos!$A:$B,2,)</f>
        <v>0</v>
      </c>
      <c r="N8" s="38">
        <f>LEN('3ª Borrador ENTRADA 4D'!N8)*VLOOKUP('3ª Borrador SAÍDA 4D '!N$2,Puntos!$A:$B,2,)</f>
        <v>0</v>
      </c>
      <c r="O8" s="38">
        <f>LEN('3ª Borrador ENTRADA 4D'!O8)*VLOOKUP('3ª Borrador SAÍDA 4D '!O$2,Puntos!$A:$B,2,)</f>
        <v>0</v>
      </c>
      <c r="P8" s="38">
        <f>LEN('3ª Borrador ENTRADA 4D'!P8)*VLOOKUP('3ª Borrador SAÍDA 4D '!P$2,Puntos!$A:$B,2,)</f>
        <v>0</v>
      </c>
      <c r="Q8" s="38">
        <f>LEN('3ª Borrador ENTRADA 4D'!Q8)*VLOOKUP('3ª Borrador SAÍDA 4D '!Q$2,Puntos!$A:$B,2,)</f>
        <v>0</v>
      </c>
      <c r="R8" s="38">
        <f>LEN('3ª Borrador ENTRADA 4D'!R8)*VLOOKUP('3ª Borrador SAÍDA 4D '!R$2,Puntos!$A:$B,2,)</f>
        <v>0</v>
      </c>
      <c r="S8" s="38">
        <f>LEN('3ª Borrador ENTRADA 4D'!S8)*VLOOKUP('3ª Borrador SAÍDA 4D '!S$2,Puntos!$A:$B,2,)</f>
        <v>0</v>
      </c>
      <c r="T8" s="38">
        <f>LEN('3ª Borrador ENTRADA 4D'!T8)*VLOOKUP('3ª Borrador SAÍDA 4D '!T$2,Puntos!$A:$B,2,)</f>
        <v>0</v>
      </c>
      <c r="U8" s="38">
        <f>LEN('3ª Borrador ENTRADA 4D'!U8)*VLOOKUP('3ª Borrador SAÍDA 4D '!U$2,Puntos!$A:$B,2,)</f>
        <v>0</v>
      </c>
      <c r="V8" s="38">
        <f>LEN('3ª Borrador ENTRADA 4D'!V8)*VLOOKUP('3ª Borrador SAÍDA 4D '!V$2,Puntos!$A:$B,2,)</f>
        <v>0</v>
      </c>
      <c r="W8" s="38">
        <f>LEN('3ª Borrador ENTRADA 4D'!W8)*VLOOKUP('3ª Borrador SAÍDA 4D '!W$2,Puntos!$A:$B,2,)</f>
        <v>0</v>
      </c>
      <c r="X8" s="28" t="s">
        <v>62</v>
      </c>
      <c r="Y8" s="12" t="s">
        <v>188</v>
      </c>
      <c r="Z8" s="39">
        <f t="shared" si="0"/>
        <v>16</v>
      </c>
      <c r="AA8" s="39">
        <f t="shared" si="1"/>
        <v>0</v>
      </c>
      <c r="AB8" s="32">
        <f t="shared" si="2"/>
        <v>16</v>
      </c>
      <c r="AC8" s="32">
        <f>AB8+'2ª Borrador SAÍDA 4D '!AC8</f>
        <v>93</v>
      </c>
      <c r="AD8" s="32"/>
    </row>
    <row r="9" spans="1:30" ht="14.25" customHeight="1">
      <c r="A9" s="12" t="s">
        <v>189</v>
      </c>
      <c r="B9" s="38">
        <f>LEN('3ª Borrador ENTRADA 4D'!B9)*VLOOKUP('3ª Borrador SAÍDA 4D '!B$2,Puntos!$A:$B,2,)</f>
        <v>0</v>
      </c>
      <c r="C9" s="38">
        <f>LEN('3ª Borrador ENTRADA 4D'!C9)*VLOOKUP('3ª Borrador SAÍDA 4D '!C$2,Puntos!$A:$B,2,)</f>
        <v>9</v>
      </c>
      <c r="D9" s="38">
        <f>LEN('3ª Borrador ENTRADA 4D'!D9)*VLOOKUP('3ª Borrador SAÍDA 4D '!D$2,Puntos!$A:$B,2,)</f>
        <v>0</v>
      </c>
      <c r="E9" s="38">
        <f>LEN('3ª Borrador ENTRADA 4D'!E9)*VLOOKUP('3ª Borrador SAÍDA 4D '!E$2,Puntos!$A:$B,2,)</f>
        <v>0</v>
      </c>
      <c r="F9" s="38">
        <f>LEN('3ª Borrador ENTRADA 4D'!F9)*VLOOKUP('3ª Borrador SAÍDA 4D '!F$2,Puntos!$A:$B,2,)</f>
        <v>0</v>
      </c>
      <c r="G9" s="38">
        <f>LEN('3ª Borrador ENTRADA 4D'!G9)*VLOOKUP('3ª Borrador SAÍDA 4D '!G$2,Puntos!$A:$B,2,)</f>
        <v>0</v>
      </c>
      <c r="H9" s="38">
        <f>LEN('3ª Borrador ENTRADA 4D'!H9)*VLOOKUP('3ª Borrador SAÍDA 4D '!H$2,Puntos!$A:$B,2,)</f>
        <v>0</v>
      </c>
      <c r="I9" s="38">
        <f>LEN('3ª Borrador ENTRADA 4D'!I9)*VLOOKUP('3ª Borrador SAÍDA 4D '!I$2,Puntos!$A:$B,2,)</f>
        <v>0</v>
      </c>
      <c r="J9" s="38">
        <f>LEN('3ª Borrador ENTRADA 4D'!J9)*VLOOKUP('3ª Borrador SAÍDA 4D '!J$2,Puntos!$A:$B,2,)</f>
        <v>0</v>
      </c>
      <c r="K9" s="38">
        <f>LEN('3ª Borrador ENTRADA 4D'!K9)*VLOOKUP('3ª Borrador SAÍDA 4D '!K$2,Puntos!$A:$B,2,)</f>
        <v>1</v>
      </c>
      <c r="L9" s="38">
        <f>LEN('3ª Borrador ENTRADA 4D'!L9)*VLOOKUP('3ª Borrador SAÍDA 4D '!L$2,Puntos!$A:$B,2,)</f>
        <v>0</v>
      </c>
      <c r="M9" s="38">
        <f>LEN('3ª Borrador ENTRADA 4D'!M9)*VLOOKUP('3ª Borrador SAÍDA 4D '!M$2,Puntos!$A:$B,2,)</f>
        <v>0</v>
      </c>
      <c r="N9" s="38">
        <f>LEN('3ª Borrador ENTRADA 4D'!N9)*VLOOKUP('3ª Borrador SAÍDA 4D '!N$2,Puntos!$A:$B,2,)</f>
        <v>0</v>
      </c>
      <c r="O9" s="38">
        <f>LEN('3ª Borrador ENTRADA 4D'!O9)*VLOOKUP('3ª Borrador SAÍDA 4D '!O$2,Puntos!$A:$B,2,)</f>
        <v>0</v>
      </c>
      <c r="P9" s="38">
        <f>LEN('3ª Borrador ENTRADA 4D'!P9)*VLOOKUP('3ª Borrador SAÍDA 4D '!P$2,Puntos!$A:$B,2,)</f>
        <v>-2</v>
      </c>
      <c r="Q9" s="38">
        <f>LEN('3ª Borrador ENTRADA 4D'!Q9)*VLOOKUP('3ª Borrador SAÍDA 4D '!Q$2,Puntos!$A:$B,2,)</f>
        <v>0</v>
      </c>
      <c r="R9" s="38">
        <f>LEN('3ª Borrador ENTRADA 4D'!R9)*VLOOKUP('3ª Borrador SAÍDA 4D '!R$2,Puntos!$A:$B,2,)</f>
        <v>0</v>
      </c>
      <c r="S9" s="38">
        <f>LEN('3ª Borrador ENTRADA 4D'!S9)*VLOOKUP('3ª Borrador SAÍDA 4D '!S$2,Puntos!$A:$B,2,)</f>
        <v>0</v>
      </c>
      <c r="T9" s="38">
        <f>LEN('3ª Borrador ENTRADA 4D'!T9)*VLOOKUP('3ª Borrador SAÍDA 4D '!T$2,Puntos!$A:$B,2,)</f>
        <v>0</v>
      </c>
      <c r="U9" s="38">
        <f>LEN('3ª Borrador ENTRADA 4D'!U9)*VLOOKUP('3ª Borrador SAÍDA 4D '!U$2,Puntos!$A:$B,2,)</f>
        <v>0</v>
      </c>
      <c r="V9" s="38">
        <f>LEN('3ª Borrador ENTRADA 4D'!V9)*VLOOKUP('3ª Borrador SAÍDA 4D '!V$2,Puntos!$A:$B,2,)</f>
        <v>0</v>
      </c>
      <c r="W9" s="38">
        <f>LEN('3ª Borrador ENTRADA 4D'!W9)*VLOOKUP('3ª Borrador SAÍDA 4D '!W$2,Puntos!$A:$B,2,)</f>
        <v>0</v>
      </c>
      <c r="X9" s="26" t="s">
        <v>63</v>
      </c>
      <c r="Y9" s="12" t="s">
        <v>189</v>
      </c>
      <c r="Z9" s="39">
        <f t="shared" si="0"/>
        <v>10</v>
      </c>
      <c r="AA9" s="39">
        <f t="shared" si="1"/>
        <v>-2</v>
      </c>
      <c r="AB9" s="32">
        <f t="shared" si="2"/>
        <v>8</v>
      </c>
      <c r="AC9" s="32">
        <f>AB9+'2ª Borrador SAÍDA 4D '!AC9</f>
        <v>37</v>
      </c>
      <c r="AD9" s="32"/>
    </row>
    <row r="10" spans="1:30" ht="14.25" customHeight="1">
      <c r="A10" s="12" t="s">
        <v>190</v>
      </c>
      <c r="B10" s="38">
        <f>LEN('3ª Borrador ENTRADA 4D'!B10)*VLOOKUP('3ª Borrador SAÍDA 4D '!B$2,Puntos!$A:$B,2,)</f>
        <v>0</v>
      </c>
      <c r="C10" s="38">
        <f>LEN('3ª Borrador ENTRADA 4D'!C10)*VLOOKUP('3ª Borrador SAÍDA 4D '!C$2,Puntos!$A:$B,2,)</f>
        <v>15</v>
      </c>
      <c r="D10" s="38">
        <f>LEN('3ª Borrador ENTRADA 4D'!D10)*VLOOKUP('3ª Borrador SAÍDA 4D '!D$2,Puntos!$A:$B,2,)</f>
        <v>0</v>
      </c>
      <c r="E10" s="38">
        <f>LEN('3ª Borrador ENTRADA 4D'!E10)*VLOOKUP('3ª Borrador SAÍDA 4D '!E$2,Puntos!$A:$B,2,)</f>
        <v>0</v>
      </c>
      <c r="F10" s="38">
        <f>LEN('3ª Borrador ENTRADA 4D'!F10)*VLOOKUP('3ª Borrador SAÍDA 4D '!F$2,Puntos!$A:$B,2,)</f>
        <v>0</v>
      </c>
      <c r="G10" s="38">
        <f>LEN('3ª Borrador ENTRADA 4D'!G10)*VLOOKUP('3ª Borrador SAÍDA 4D '!G$2,Puntos!$A:$B,2,)</f>
        <v>0</v>
      </c>
      <c r="H10" s="38">
        <f>LEN('3ª Borrador ENTRADA 4D'!H10)*VLOOKUP('3ª Borrador SAÍDA 4D '!H$2,Puntos!$A:$B,2,)</f>
        <v>0</v>
      </c>
      <c r="I10" s="38">
        <f>LEN('3ª Borrador ENTRADA 4D'!I10)*VLOOKUP('3ª Borrador SAÍDA 4D '!I$2,Puntos!$A:$B,2,)</f>
        <v>0</v>
      </c>
      <c r="J10" s="38">
        <f>LEN('3ª Borrador ENTRADA 4D'!J10)*VLOOKUP('3ª Borrador SAÍDA 4D '!J$2,Puntos!$A:$B,2,)</f>
        <v>0</v>
      </c>
      <c r="K10" s="38">
        <f>LEN('3ª Borrador ENTRADA 4D'!K10)*VLOOKUP('3ª Borrador SAÍDA 4D '!K$2,Puntos!$A:$B,2,)</f>
        <v>1</v>
      </c>
      <c r="L10" s="38">
        <f>LEN('3ª Borrador ENTRADA 4D'!L10)*VLOOKUP('3ª Borrador SAÍDA 4D '!L$2,Puntos!$A:$B,2,)</f>
        <v>0</v>
      </c>
      <c r="M10" s="38">
        <f>LEN('3ª Borrador ENTRADA 4D'!M10)*VLOOKUP('3ª Borrador SAÍDA 4D '!M$2,Puntos!$A:$B,2,)</f>
        <v>0</v>
      </c>
      <c r="N10" s="38">
        <f>LEN('3ª Borrador ENTRADA 4D'!N10)*VLOOKUP('3ª Borrador SAÍDA 4D '!N$2,Puntos!$A:$B,2,)</f>
        <v>0</v>
      </c>
      <c r="O10" s="38">
        <f>LEN('3ª Borrador ENTRADA 4D'!O10)*VLOOKUP('3ª Borrador SAÍDA 4D '!O$2,Puntos!$A:$B,2,)</f>
        <v>0</v>
      </c>
      <c r="P10" s="38">
        <f>LEN('3ª Borrador ENTRADA 4D'!P10)*VLOOKUP('3ª Borrador SAÍDA 4D '!P$2,Puntos!$A:$B,2,)</f>
        <v>0</v>
      </c>
      <c r="Q10" s="38">
        <f>LEN('3ª Borrador ENTRADA 4D'!Q10)*VLOOKUP('3ª Borrador SAÍDA 4D '!Q$2,Puntos!$A:$B,2,)</f>
        <v>0</v>
      </c>
      <c r="R10" s="38">
        <f>LEN('3ª Borrador ENTRADA 4D'!R10)*VLOOKUP('3ª Borrador SAÍDA 4D '!R$2,Puntos!$A:$B,2,)</f>
        <v>0</v>
      </c>
      <c r="S10" s="38">
        <f>LEN('3ª Borrador ENTRADA 4D'!S10)*VLOOKUP('3ª Borrador SAÍDA 4D '!S$2,Puntos!$A:$B,2,)</f>
        <v>0</v>
      </c>
      <c r="T10" s="38">
        <f>LEN('3ª Borrador ENTRADA 4D'!T10)*VLOOKUP('3ª Borrador SAÍDA 4D '!T$2,Puntos!$A:$B,2,)</f>
        <v>0</v>
      </c>
      <c r="U10" s="38">
        <f>LEN('3ª Borrador ENTRADA 4D'!U10)*VLOOKUP('3ª Borrador SAÍDA 4D '!U$2,Puntos!$A:$B,2,)</f>
        <v>0</v>
      </c>
      <c r="V10" s="38">
        <f>LEN('3ª Borrador ENTRADA 4D'!V10)*VLOOKUP('3ª Borrador SAÍDA 4D '!V$2,Puntos!$A:$B,2,)</f>
        <v>0</v>
      </c>
      <c r="W10" s="38">
        <f>LEN('3ª Borrador ENTRADA 4D'!W10)*VLOOKUP('3ª Borrador SAÍDA 4D '!W$2,Puntos!$A:$B,2,)</f>
        <v>0</v>
      </c>
      <c r="X10" s="28" t="s">
        <v>65</v>
      </c>
      <c r="Y10" s="12" t="s">
        <v>190</v>
      </c>
      <c r="Z10" s="39">
        <f t="shared" si="0"/>
        <v>16</v>
      </c>
      <c r="AA10" s="39">
        <f t="shared" si="1"/>
        <v>0</v>
      </c>
      <c r="AB10" s="32">
        <f t="shared" si="2"/>
        <v>16</v>
      </c>
      <c r="AC10" s="32">
        <f>AB10+'2ª Borrador SAÍDA 4D '!AC10</f>
        <v>123</v>
      </c>
      <c r="AD10" s="32"/>
    </row>
    <row r="11" spans="1:30" ht="14.25" customHeight="1">
      <c r="A11" s="12" t="s">
        <v>191</v>
      </c>
      <c r="B11" s="38">
        <f>LEN('3ª Borrador ENTRADA 4D'!B11)*VLOOKUP('3ª Borrador SAÍDA 4D '!B$2,Puntos!$A:$B,2,)</f>
        <v>0</v>
      </c>
      <c r="C11" s="38">
        <f>LEN('3ª Borrador ENTRADA 4D'!C11)*VLOOKUP('3ª Borrador SAÍDA 4D '!C$2,Puntos!$A:$B,2,)</f>
        <v>15</v>
      </c>
      <c r="D11" s="38">
        <f>LEN('3ª Borrador ENTRADA 4D'!D11)*VLOOKUP('3ª Borrador SAÍDA 4D '!D$2,Puntos!$A:$B,2,)</f>
        <v>0</v>
      </c>
      <c r="E11" s="38">
        <f>LEN('3ª Borrador ENTRADA 4D'!E11)*VLOOKUP('3ª Borrador SAÍDA 4D '!E$2,Puntos!$A:$B,2,)</f>
        <v>0</v>
      </c>
      <c r="F11" s="38">
        <f>LEN('3ª Borrador ENTRADA 4D'!F11)*VLOOKUP('3ª Borrador SAÍDA 4D '!F$2,Puntos!$A:$B,2,)</f>
        <v>0</v>
      </c>
      <c r="G11" s="38">
        <f>LEN('3ª Borrador ENTRADA 4D'!G11)*VLOOKUP('3ª Borrador SAÍDA 4D '!G$2,Puntos!$A:$B,2,)</f>
        <v>0</v>
      </c>
      <c r="H11" s="38">
        <f>LEN('3ª Borrador ENTRADA 4D'!H11)*VLOOKUP('3ª Borrador SAÍDA 4D '!H$2,Puntos!$A:$B,2,)</f>
        <v>0</v>
      </c>
      <c r="I11" s="38">
        <f>LEN('3ª Borrador ENTRADA 4D'!I11)*VLOOKUP('3ª Borrador SAÍDA 4D '!I$2,Puntos!$A:$B,2,)</f>
        <v>0</v>
      </c>
      <c r="J11" s="38">
        <f>LEN('3ª Borrador ENTRADA 4D'!J11)*VLOOKUP('3ª Borrador SAÍDA 4D '!J$2,Puntos!$A:$B,2,)</f>
        <v>0</v>
      </c>
      <c r="K11" s="38">
        <f>LEN('3ª Borrador ENTRADA 4D'!K11)*VLOOKUP('3ª Borrador SAÍDA 4D '!K$2,Puntos!$A:$B,2,)</f>
        <v>1</v>
      </c>
      <c r="L11" s="38">
        <f>LEN('3ª Borrador ENTRADA 4D'!L11)*VLOOKUP('3ª Borrador SAÍDA 4D '!L$2,Puntos!$A:$B,2,)</f>
        <v>0</v>
      </c>
      <c r="M11" s="38">
        <f>LEN('3ª Borrador ENTRADA 4D'!M11)*VLOOKUP('3ª Borrador SAÍDA 4D '!M$2,Puntos!$A:$B,2,)</f>
        <v>0</v>
      </c>
      <c r="N11" s="38">
        <f>LEN('3ª Borrador ENTRADA 4D'!N11)*VLOOKUP('3ª Borrador SAÍDA 4D '!N$2,Puntos!$A:$B,2,)</f>
        <v>0</v>
      </c>
      <c r="O11" s="38">
        <f>LEN('3ª Borrador ENTRADA 4D'!O11)*VLOOKUP('3ª Borrador SAÍDA 4D '!O$2,Puntos!$A:$B,2,)</f>
        <v>0</v>
      </c>
      <c r="P11" s="38">
        <f>LEN('3ª Borrador ENTRADA 4D'!P11)*VLOOKUP('3ª Borrador SAÍDA 4D '!P$2,Puntos!$A:$B,2,)</f>
        <v>0</v>
      </c>
      <c r="Q11" s="38">
        <f>LEN('3ª Borrador ENTRADA 4D'!Q11)*VLOOKUP('3ª Borrador SAÍDA 4D '!Q$2,Puntos!$A:$B,2,)</f>
        <v>0</v>
      </c>
      <c r="R11" s="38">
        <f>LEN('3ª Borrador ENTRADA 4D'!R11)*VLOOKUP('3ª Borrador SAÍDA 4D '!R$2,Puntos!$A:$B,2,)</f>
        <v>0</v>
      </c>
      <c r="S11" s="38">
        <f>LEN('3ª Borrador ENTRADA 4D'!S11)*VLOOKUP('3ª Borrador SAÍDA 4D '!S$2,Puntos!$A:$B,2,)</f>
        <v>0</v>
      </c>
      <c r="T11" s="38">
        <f>LEN('3ª Borrador ENTRADA 4D'!T11)*VLOOKUP('3ª Borrador SAÍDA 4D '!T$2,Puntos!$A:$B,2,)</f>
        <v>0</v>
      </c>
      <c r="U11" s="38">
        <f>LEN('3ª Borrador ENTRADA 4D'!U11)*VLOOKUP('3ª Borrador SAÍDA 4D '!U$2,Puntos!$A:$B,2,)</f>
        <v>0</v>
      </c>
      <c r="V11" s="38">
        <f>LEN('3ª Borrador ENTRADA 4D'!V11)*VLOOKUP('3ª Borrador SAÍDA 4D '!V$2,Puntos!$A:$B,2,)</f>
        <v>0</v>
      </c>
      <c r="W11" s="38">
        <f>LEN('3ª Borrador ENTRADA 4D'!W11)*VLOOKUP('3ª Borrador SAÍDA 4D '!W$2,Puntos!$A:$B,2,)</f>
        <v>0</v>
      </c>
      <c r="X11" s="26" t="s">
        <v>67</v>
      </c>
      <c r="Y11" s="12" t="s">
        <v>191</v>
      </c>
      <c r="Z11" s="39">
        <f t="shared" si="0"/>
        <v>16</v>
      </c>
      <c r="AA11" s="39">
        <f t="shared" si="1"/>
        <v>0</v>
      </c>
      <c r="AB11" s="32">
        <f t="shared" si="2"/>
        <v>16</v>
      </c>
      <c r="AC11" s="32">
        <f>AB11+'2ª Borrador SAÍDA 4D '!AC11</f>
        <v>107</v>
      </c>
      <c r="AD11" s="32"/>
    </row>
    <row r="12" spans="1:30" ht="14.25" customHeight="1">
      <c r="A12" s="12" t="s">
        <v>192</v>
      </c>
      <c r="B12" s="38">
        <f>LEN('3ª Borrador ENTRADA 4D'!B12)*VLOOKUP('3ª Borrador SAÍDA 4D '!B$2,Puntos!$A:$B,2,)</f>
        <v>0</v>
      </c>
      <c r="C12" s="38">
        <f>LEN('3ª Borrador ENTRADA 4D'!C12)*VLOOKUP('3ª Borrador SAÍDA 4D '!C$2,Puntos!$A:$B,2,)</f>
        <v>6</v>
      </c>
      <c r="D12" s="38">
        <f>LEN('3ª Borrador ENTRADA 4D'!D12)*VLOOKUP('3ª Borrador SAÍDA 4D '!D$2,Puntos!$A:$B,2,)</f>
        <v>0</v>
      </c>
      <c r="E12" s="38">
        <f>LEN('3ª Borrador ENTRADA 4D'!E12)*VLOOKUP('3ª Borrador SAÍDA 4D '!E$2,Puntos!$A:$B,2,)</f>
        <v>0</v>
      </c>
      <c r="F12" s="38">
        <f>LEN('3ª Borrador ENTRADA 4D'!F12)*VLOOKUP('3ª Borrador SAÍDA 4D '!F$2,Puntos!$A:$B,2,)</f>
        <v>0</v>
      </c>
      <c r="G12" s="38">
        <f>LEN('3ª Borrador ENTRADA 4D'!G12)*VLOOKUP('3ª Borrador SAÍDA 4D '!G$2,Puntos!$A:$B,2,)</f>
        <v>0</v>
      </c>
      <c r="H12" s="38">
        <f>LEN('3ª Borrador ENTRADA 4D'!H12)*VLOOKUP('3ª Borrador SAÍDA 4D '!H$2,Puntos!$A:$B,2,)</f>
        <v>0</v>
      </c>
      <c r="I12" s="38">
        <f>LEN('3ª Borrador ENTRADA 4D'!I12)*VLOOKUP('3ª Borrador SAÍDA 4D '!I$2,Puntos!$A:$B,2,)</f>
        <v>0</v>
      </c>
      <c r="J12" s="38">
        <f>LEN('3ª Borrador ENTRADA 4D'!J12)*VLOOKUP('3ª Borrador SAÍDA 4D '!J$2,Puntos!$A:$B,2,)</f>
        <v>0</v>
      </c>
      <c r="K12" s="38">
        <f>LEN('3ª Borrador ENTRADA 4D'!K12)*VLOOKUP('3ª Borrador SAÍDA 4D '!K$2,Puntos!$A:$B,2,)</f>
        <v>1</v>
      </c>
      <c r="L12" s="38">
        <f>LEN('3ª Borrador ENTRADA 4D'!L12)*VLOOKUP('3ª Borrador SAÍDA 4D '!L$2,Puntos!$A:$B,2,)</f>
        <v>0</v>
      </c>
      <c r="M12" s="38">
        <f>LEN('3ª Borrador ENTRADA 4D'!M12)*VLOOKUP('3ª Borrador SAÍDA 4D '!M$2,Puntos!$A:$B,2,)</f>
        <v>0</v>
      </c>
      <c r="N12" s="38">
        <f>LEN('3ª Borrador ENTRADA 4D'!N12)*VLOOKUP('3ª Borrador SAÍDA 4D '!N$2,Puntos!$A:$B,2,)</f>
        <v>0</v>
      </c>
      <c r="O12" s="38">
        <f>LEN('3ª Borrador ENTRADA 4D'!O12)*VLOOKUP('3ª Borrador SAÍDA 4D '!O$2,Puntos!$A:$B,2,)</f>
        <v>0</v>
      </c>
      <c r="P12" s="38">
        <f>LEN('3ª Borrador ENTRADA 4D'!P12)*VLOOKUP('3ª Borrador SAÍDA 4D '!P$2,Puntos!$A:$B,2,)</f>
        <v>-4</v>
      </c>
      <c r="Q12" s="38">
        <f>LEN('3ª Borrador ENTRADA 4D'!Q12)*VLOOKUP('3ª Borrador SAÍDA 4D '!Q$2,Puntos!$A:$B,2,)</f>
        <v>0</v>
      </c>
      <c r="R12" s="38">
        <f>LEN('3ª Borrador ENTRADA 4D'!R12)*VLOOKUP('3ª Borrador SAÍDA 4D '!R$2,Puntos!$A:$B,2,)</f>
        <v>0</v>
      </c>
      <c r="S12" s="38">
        <f>LEN('3ª Borrador ENTRADA 4D'!S12)*VLOOKUP('3ª Borrador SAÍDA 4D '!S$2,Puntos!$A:$B,2,)</f>
        <v>0</v>
      </c>
      <c r="T12" s="38">
        <f>LEN('3ª Borrador ENTRADA 4D'!T12)*VLOOKUP('3ª Borrador SAÍDA 4D '!T$2,Puntos!$A:$B,2,)</f>
        <v>0</v>
      </c>
      <c r="U12" s="38">
        <f>LEN('3ª Borrador ENTRADA 4D'!U12)*VLOOKUP('3ª Borrador SAÍDA 4D '!U$2,Puntos!$A:$B,2,)</f>
        <v>0</v>
      </c>
      <c r="V12" s="38">
        <f>LEN('3ª Borrador ENTRADA 4D'!V12)*VLOOKUP('3ª Borrador SAÍDA 4D '!V$2,Puntos!$A:$B,2,)</f>
        <v>0</v>
      </c>
      <c r="W12" s="38">
        <f>LEN('3ª Borrador ENTRADA 4D'!W12)*VLOOKUP('3ª Borrador SAÍDA 4D '!W$2,Puntos!$A:$B,2,)</f>
        <v>0</v>
      </c>
      <c r="X12" s="28" t="s">
        <v>68</v>
      </c>
      <c r="Y12" s="12" t="s">
        <v>192</v>
      </c>
      <c r="Z12" s="39">
        <f t="shared" si="0"/>
        <v>7</v>
      </c>
      <c r="AA12" s="39">
        <f t="shared" si="1"/>
        <v>-4</v>
      </c>
      <c r="AB12" s="32">
        <f t="shared" si="2"/>
        <v>3</v>
      </c>
      <c r="AC12" s="32">
        <f>AB12+'2ª Borrador SAÍDA 4D '!AC12</f>
        <v>36</v>
      </c>
      <c r="AD12" s="32"/>
    </row>
    <row r="13" spans="1:30" ht="14.25" customHeight="1">
      <c r="A13" s="12" t="s">
        <v>193</v>
      </c>
      <c r="B13" s="38">
        <f>LEN('3ª Borrador ENTRADA 4D'!B13)*VLOOKUP('3ª Borrador SAÍDA 4D '!B$2,Puntos!$A:$B,2,)</f>
        <v>0</v>
      </c>
      <c r="C13" s="38">
        <f>LEN('3ª Borrador ENTRADA 4D'!C13)*VLOOKUP('3ª Borrador SAÍDA 4D '!C$2,Puntos!$A:$B,2,)</f>
        <v>9</v>
      </c>
      <c r="D13" s="38">
        <f>LEN('3ª Borrador ENTRADA 4D'!D13)*VLOOKUP('3ª Borrador SAÍDA 4D '!D$2,Puntos!$A:$B,2,)</f>
        <v>0</v>
      </c>
      <c r="E13" s="38">
        <f>LEN('3ª Borrador ENTRADA 4D'!E13)*VLOOKUP('3ª Borrador SAÍDA 4D '!E$2,Puntos!$A:$B,2,)</f>
        <v>0</v>
      </c>
      <c r="F13" s="38">
        <f>LEN('3ª Borrador ENTRADA 4D'!F13)*VLOOKUP('3ª Borrador SAÍDA 4D '!F$2,Puntos!$A:$B,2,)</f>
        <v>0</v>
      </c>
      <c r="G13" s="38">
        <f>LEN('3ª Borrador ENTRADA 4D'!G13)*VLOOKUP('3ª Borrador SAÍDA 4D '!G$2,Puntos!$A:$B,2,)</f>
        <v>0</v>
      </c>
      <c r="H13" s="38">
        <f>LEN('3ª Borrador ENTRADA 4D'!H13)*VLOOKUP('3ª Borrador SAÍDA 4D '!H$2,Puntos!$A:$B,2,)</f>
        <v>0</v>
      </c>
      <c r="I13" s="38">
        <f>LEN('3ª Borrador ENTRADA 4D'!I13)*VLOOKUP('3ª Borrador SAÍDA 4D '!I$2,Puntos!$A:$B,2,)</f>
        <v>0</v>
      </c>
      <c r="J13" s="38">
        <f>LEN('3ª Borrador ENTRADA 4D'!J13)*VLOOKUP('3ª Borrador SAÍDA 4D '!J$2,Puntos!$A:$B,2,)</f>
        <v>0</v>
      </c>
      <c r="K13" s="38">
        <f>LEN('3ª Borrador ENTRADA 4D'!K13)*VLOOKUP('3ª Borrador SAÍDA 4D '!K$2,Puntos!$A:$B,2,)</f>
        <v>1</v>
      </c>
      <c r="L13" s="38">
        <f>LEN('3ª Borrador ENTRADA 4D'!L13)*VLOOKUP('3ª Borrador SAÍDA 4D '!L$2,Puntos!$A:$B,2,)</f>
        <v>0</v>
      </c>
      <c r="M13" s="38">
        <f>LEN('3ª Borrador ENTRADA 4D'!M13)*VLOOKUP('3ª Borrador SAÍDA 4D '!M$2,Puntos!$A:$B,2,)</f>
        <v>0</v>
      </c>
      <c r="N13" s="38">
        <f>LEN('3ª Borrador ENTRADA 4D'!N13)*VLOOKUP('3ª Borrador SAÍDA 4D '!N$2,Puntos!$A:$B,2,)</f>
        <v>0</v>
      </c>
      <c r="O13" s="38">
        <f>LEN('3ª Borrador ENTRADA 4D'!O13)*VLOOKUP('3ª Borrador SAÍDA 4D '!O$2,Puntos!$A:$B,2,)</f>
        <v>0</v>
      </c>
      <c r="P13" s="38">
        <f>LEN('3ª Borrador ENTRADA 4D'!P13)*VLOOKUP('3ª Borrador SAÍDA 4D '!P$2,Puntos!$A:$B,2,)</f>
        <v>-2</v>
      </c>
      <c r="Q13" s="38">
        <f>LEN('3ª Borrador ENTRADA 4D'!Q13)*VLOOKUP('3ª Borrador SAÍDA 4D '!Q$2,Puntos!$A:$B,2,)</f>
        <v>0</v>
      </c>
      <c r="R13" s="38">
        <f>LEN('3ª Borrador ENTRADA 4D'!R13)*VLOOKUP('3ª Borrador SAÍDA 4D '!R$2,Puntos!$A:$B,2,)</f>
        <v>0</v>
      </c>
      <c r="S13" s="38">
        <f>LEN('3ª Borrador ENTRADA 4D'!S13)*VLOOKUP('3ª Borrador SAÍDA 4D '!S$2,Puntos!$A:$B,2,)</f>
        <v>0</v>
      </c>
      <c r="T13" s="38">
        <f>LEN('3ª Borrador ENTRADA 4D'!T13)*VLOOKUP('3ª Borrador SAÍDA 4D '!T$2,Puntos!$A:$B,2,)</f>
        <v>0</v>
      </c>
      <c r="U13" s="38">
        <f>LEN('3ª Borrador ENTRADA 4D'!U13)*VLOOKUP('3ª Borrador SAÍDA 4D '!U$2,Puntos!$A:$B,2,)</f>
        <v>0</v>
      </c>
      <c r="V13" s="38">
        <f>LEN('3ª Borrador ENTRADA 4D'!V13)*VLOOKUP('3ª Borrador SAÍDA 4D '!V$2,Puntos!$A:$B,2,)</f>
        <v>0</v>
      </c>
      <c r="W13" s="38">
        <f>LEN('3ª Borrador ENTRADA 4D'!W13)*VLOOKUP('3ª Borrador SAÍDA 4D '!W$2,Puntos!$A:$B,2,)</f>
        <v>0</v>
      </c>
      <c r="X13" s="26"/>
      <c r="Y13" s="12" t="s">
        <v>193</v>
      </c>
      <c r="Z13" s="39">
        <f t="shared" si="0"/>
        <v>10</v>
      </c>
      <c r="AA13" s="39">
        <f t="shared" si="1"/>
        <v>-2</v>
      </c>
      <c r="AB13" s="32">
        <f t="shared" si="2"/>
        <v>8</v>
      </c>
      <c r="AC13" s="32">
        <f>AB13+'2ª Borrador SAÍDA 4D '!AC13</f>
        <v>67</v>
      </c>
      <c r="AD13" s="32"/>
    </row>
    <row r="14" spans="1:30" ht="14.25" customHeight="1">
      <c r="A14" s="12" t="s">
        <v>194</v>
      </c>
      <c r="B14" s="38">
        <f>LEN('3ª Borrador ENTRADA 4D'!B14)*VLOOKUP('3ª Borrador SAÍDA 4D '!B$2,Puntos!$A:$B,2,)</f>
        <v>0</v>
      </c>
      <c r="C14" s="38">
        <f>LEN('3ª Borrador ENTRADA 4D'!C14)*VLOOKUP('3ª Borrador SAÍDA 4D '!C$2,Puntos!$A:$B,2,)</f>
        <v>6</v>
      </c>
      <c r="D14" s="38">
        <f>LEN('3ª Borrador ENTRADA 4D'!D14)*VLOOKUP('3ª Borrador SAÍDA 4D '!D$2,Puntos!$A:$B,2,)</f>
        <v>0</v>
      </c>
      <c r="E14" s="38">
        <f>LEN('3ª Borrador ENTRADA 4D'!E14)*VLOOKUP('3ª Borrador SAÍDA 4D '!E$2,Puntos!$A:$B,2,)</f>
        <v>0</v>
      </c>
      <c r="F14" s="38">
        <f>LEN('3ª Borrador ENTRADA 4D'!F14)*VLOOKUP('3ª Borrador SAÍDA 4D '!F$2,Puntos!$A:$B,2,)</f>
        <v>0</v>
      </c>
      <c r="G14" s="38">
        <f>LEN('3ª Borrador ENTRADA 4D'!G14)*VLOOKUP('3ª Borrador SAÍDA 4D '!G$2,Puntos!$A:$B,2,)</f>
        <v>0</v>
      </c>
      <c r="H14" s="38">
        <f>LEN('3ª Borrador ENTRADA 4D'!H14)*VLOOKUP('3ª Borrador SAÍDA 4D '!H$2,Puntos!$A:$B,2,)</f>
        <v>0</v>
      </c>
      <c r="I14" s="38">
        <f>LEN('3ª Borrador ENTRADA 4D'!I14)*VLOOKUP('3ª Borrador SAÍDA 4D '!I$2,Puntos!$A:$B,2,)</f>
        <v>0</v>
      </c>
      <c r="J14" s="38">
        <f>LEN('3ª Borrador ENTRADA 4D'!J14)*VLOOKUP('3ª Borrador SAÍDA 4D '!J$2,Puntos!$A:$B,2,)</f>
        <v>0</v>
      </c>
      <c r="K14" s="38">
        <f>LEN('3ª Borrador ENTRADA 4D'!K14)*VLOOKUP('3ª Borrador SAÍDA 4D '!K$2,Puntos!$A:$B,2,)</f>
        <v>1</v>
      </c>
      <c r="L14" s="38">
        <f>LEN('3ª Borrador ENTRADA 4D'!L14)*VLOOKUP('3ª Borrador SAÍDA 4D '!L$2,Puntos!$A:$B,2,)</f>
        <v>0</v>
      </c>
      <c r="M14" s="38">
        <f>LEN('3ª Borrador ENTRADA 4D'!M14)*VLOOKUP('3ª Borrador SAÍDA 4D '!M$2,Puntos!$A:$B,2,)</f>
        <v>0</v>
      </c>
      <c r="N14" s="38">
        <f>LEN('3ª Borrador ENTRADA 4D'!N14)*VLOOKUP('3ª Borrador SAÍDA 4D '!N$2,Puntos!$A:$B,2,)</f>
        <v>0</v>
      </c>
      <c r="O14" s="38">
        <f>LEN('3ª Borrador ENTRADA 4D'!O14)*VLOOKUP('3ª Borrador SAÍDA 4D '!O$2,Puntos!$A:$B,2,)</f>
        <v>0</v>
      </c>
      <c r="P14" s="38">
        <f>LEN('3ª Borrador ENTRADA 4D'!P14)*VLOOKUP('3ª Borrador SAÍDA 4D '!P$2,Puntos!$A:$B,2,)</f>
        <v>-2</v>
      </c>
      <c r="Q14" s="38">
        <f>LEN('3ª Borrador ENTRADA 4D'!Q14)*VLOOKUP('3ª Borrador SAÍDA 4D '!Q$2,Puntos!$A:$B,2,)</f>
        <v>0</v>
      </c>
      <c r="R14" s="38">
        <f>LEN('3ª Borrador ENTRADA 4D'!R14)*VLOOKUP('3ª Borrador SAÍDA 4D '!R$2,Puntos!$A:$B,2,)</f>
        <v>0</v>
      </c>
      <c r="S14" s="38">
        <f>LEN('3ª Borrador ENTRADA 4D'!S14)*VLOOKUP('3ª Borrador SAÍDA 4D '!S$2,Puntos!$A:$B,2,)</f>
        <v>0</v>
      </c>
      <c r="T14" s="38">
        <f>LEN('3ª Borrador ENTRADA 4D'!T14)*VLOOKUP('3ª Borrador SAÍDA 4D '!T$2,Puntos!$A:$B,2,)</f>
        <v>0</v>
      </c>
      <c r="U14" s="38">
        <f>LEN('3ª Borrador ENTRADA 4D'!U14)*VLOOKUP('3ª Borrador SAÍDA 4D '!U$2,Puntos!$A:$B,2,)</f>
        <v>0</v>
      </c>
      <c r="V14" s="38">
        <f>LEN('3ª Borrador ENTRADA 4D'!V14)*VLOOKUP('3ª Borrador SAÍDA 4D '!V$2,Puntos!$A:$B,2,)</f>
        <v>0</v>
      </c>
      <c r="W14" s="38">
        <f>LEN('3ª Borrador ENTRADA 4D'!W14)*VLOOKUP('3ª Borrador SAÍDA 4D '!W$2,Puntos!$A:$B,2,)</f>
        <v>0</v>
      </c>
      <c r="X14" s="26" t="s">
        <v>71</v>
      </c>
      <c r="Y14" s="12" t="s">
        <v>194</v>
      </c>
      <c r="Z14" s="39">
        <f t="shared" si="0"/>
        <v>7</v>
      </c>
      <c r="AA14" s="39">
        <f t="shared" si="1"/>
        <v>-2</v>
      </c>
      <c r="AB14" s="32">
        <f t="shared" si="2"/>
        <v>5</v>
      </c>
      <c r="AC14" s="32">
        <f>AB14+'2ª Borrador SAÍDA 4D '!AC14</f>
        <v>33</v>
      </c>
      <c r="AD14" s="32"/>
    </row>
    <row r="15" spans="1:30" ht="14.25" customHeight="1">
      <c r="A15" s="12" t="s">
        <v>90</v>
      </c>
      <c r="B15" s="38">
        <f>LEN('3ª Borrador ENTRADA 4D'!B15)*VLOOKUP('3ª Borrador SAÍDA 4D '!B$2,Puntos!$A:$B,2,)</f>
        <v>0</v>
      </c>
      <c r="C15" s="38">
        <f>LEN('3ª Borrador ENTRADA 4D'!C15)*VLOOKUP('3ª Borrador SAÍDA 4D '!C$2,Puntos!$A:$B,2,)</f>
        <v>15</v>
      </c>
      <c r="D15" s="38">
        <f>LEN('3ª Borrador ENTRADA 4D'!D15)*VLOOKUP('3ª Borrador SAÍDA 4D '!D$2,Puntos!$A:$B,2,)</f>
        <v>0</v>
      </c>
      <c r="E15" s="38">
        <f>LEN('3ª Borrador ENTRADA 4D'!E15)*VLOOKUP('3ª Borrador SAÍDA 4D '!E$2,Puntos!$A:$B,2,)</f>
        <v>0</v>
      </c>
      <c r="F15" s="38">
        <f>LEN('3ª Borrador ENTRADA 4D'!F15)*VLOOKUP('3ª Borrador SAÍDA 4D '!F$2,Puntos!$A:$B,2,)</f>
        <v>0</v>
      </c>
      <c r="G15" s="38">
        <f>LEN('3ª Borrador ENTRADA 4D'!G15)*VLOOKUP('3ª Borrador SAÍDA 4D '!G$2,Puntos!$A:$B,2,)</f>
        <v>0</v>
      </c>
      <c r="H15" s="38">
        <f>LEN('3ª Borrador ENTRADA 4D'!H15)*VLOOKUP('3ª Borrador SAÍDA 4D '!H$2,Puntos!$A:$B,2,)</f>
        <v>0</v>
      </c>
      <c r="I15" s="38">
        <f>LEN('3ª Borrador ENTRADA 4D'!I15)*VLOOKUP('3ª Borrador SAÍDA 4D '!I$2,Puntos!$A:$B,2,)</f>
        <v>0</v>
      </c>
      <c r="J15" s="38">
        <f>LEN('3ª Borrador ENTRADA 4D'!J15)*VLOOKUP('3ª Borrador SAÍDA 4D '!J$2,Puntos!$A:$B,2,)</f>
        <v>0</v>
      </c>
      <c r="K15" s="38">
        <f>LEN('3ª Borrador ENTRADA 4D'!K15)*VLOOKUP('3ª Borrador SAÍDA 4D '!K$2,Puntos!$A:$B,2,)</f>
        <v>1</v>
      </c>
      <c r="L15" s="38">
        <f>LEN('3ª Borrador ENTRADA 4D'!L15)*VLOOKUP('3ª Borrador SAÍDA 4D '!L$2,Puntos!$A:$B,2,)</f>
        <v>0</v>
      </c>
      <c r="M15" s="38">
        <f>LEN('3ª Borrador ENTRADA 4D'!M15)*VLOOKUP('3ª Borrador SAÍDA 4D '!M$2,Puntos!$A:$B,2,)</f>
        <v>0</v>
      </c>
      <c r="N15" s="38">
        <f>LEN('3ª Borrador ENTRADA 4D'!N15)*VLOOKUP('3ª Borrador SAÍDA 4D '!N$2,Puntos!$A:$B,2,)</f>
        <v>0</v>
      </c>
      <c r="O15" s="38">
        <f>LEN('3ª Borrador ENTRADA 4D'!O15)*VLOOKUP('3ª Borrador SAÍDA 4D '!O$2,Puntos!$A:$B,2,)</f>
        <v>0</v>
      </c>
      <c r="P15" s="38">
        <f>LEN('3ª Borrador ENTRADA 4D'!P15)*VLOOKUP('3ª Borrador SAÍDA 4D '!P$2,Puntos!$A:$B,2,)</f>
        <v>0</v>
      </c>
      <c r="Q15" s="38">
        <f>LEN('3ª Borrador ENTRADA 4D'!Q15)*VLOOKUP('3ª Borrador SAÍDA 4D '!Q$2,Puntos!$A:$B,2,)</f>
        <v>0</v>
      </c>
      <c r="R15" s="38">
        <f>LEN('3ª Borrador ENTRADA 4D'!R15)*VLOOKUP('3ª Borrador SAÍDA 4D '!R$2,Puntos!$A:$B,2,)</f>
        <v>0</v>
      </c>
      <c r="S15" s="38">
        <f>LEN('3ª Borrador ENTRADA 4D'!S15)*VLOOKUP('3ª Borrador SAÍDA 4D '!S$2,Puntos!$A:$B,2,)</f>
        <v>0</v>
      </c>
      <c r="T15" s="38">
        <f>LEN('3ª Borrador ENTRADA 4D'!T15)*VLOOKUP('3ª Borrador SAÍDA 4D '!T$2,Puntos!$A:$B,2,)</f>
        <v>0</v>
      </c>
      <c r="U15" s="38">
        <f>LEN('3ª Borrador ENTRADA 4D'!U15)*VLOOKUP('3ª Borrador SAÍDA 4D '!U$2,Puntos!$A:$B,2,)</f>
        <v>0</v>
      </c>
      <c r="V15" s="38">
        <f>LEN('3ª Borrador ENTRADA 4D'!V15)*VLOOKUP('3ª Borrador SAÍDA 4D '!V$2,Puntos!$A:$B,2,)</f>
        <v>0</v>
      </c>
      <c r="W15" s="38">
        <f>LEN('3ª Borrador ENTRADA 4D'!W15)*VLOOKUP('3ª Borrador SAÍDA 4D '!W$2,Puntos!$A:$B,2,)</f>
        <v>0</v>
      </c>
      <c r="X15" s="26" t="s">
        <v>72</v>
      </c>
      <c r="Y15" s="12" t="s">
        <v>90</v>
      </c>
      <c r="Z15" s="39">
        <f t="shared" si="0"/>
        <v>16</v>
      </c>
      <c r="AA15" s="39">
        <f t="shared" si="1"/>
        <v>0</v>
      </c>
      <c r="AB15" s="32">
        <f t="shared" si="2"/>
        <v>16</v>
      </c>
      <c r="AC15" s="32">
        <f>AB15+'2ª Borrador SAÍDA 4D '!AC15</f>
        <v>94</v>
      </c>
      <c r="AD15" s="32"/>
    </row>
    <row r="16" spans="1:30" ht="14.25" customHeight="1">
      <c r="A16" s="12" t="s">
        <v>195</v>
      </c>
      <c r="B16" s="38">
        <f>LEN('3ª Borrador ENTRADA 4D'!B16)*VLOOKUP('3ª Borrador SAÍDA 4D '!B$2,Puntos!$A:$B,2,)</f>
        <v>0</v>
      </c>
      <c r="C16" s="38">
        <f>LEN('3ª Borrador ENTRADA 4D'!C16)*VLOOKUP('3ª Borrador SAÍDA 4D '!C$2,Puntos!$A:$B,2,)</f>
        <v>9</v>
      </c>
      <c r="D16" s="38">
        <f>LEN('3ª Borrador ENTRADA 4D'!D16)*VLOOKUP('3ª Borrador SAÍDA 4D '!D$2,Puntos!$A:$B,2,)</f>
        <v>0</v>
      </c>
      <c r="E16" s="38">
        <f>LEN('3ª Borrador ENTRADA 4D'!E16)*VLOOKUP('3ª Borrador SAÍDA 4D '!E$2,Puntos!$A:$B,2,)</f>
        <v>0</v>
      </c>
      <c r="F16" s="38">
        <f>LEN('3ª Borrador ENTRADA 4D'!F16)*VLOOKUP('3ª Borrador SAÍDA 4D '!F$2,Puntos!$A:$B,2,)</f>
        <v>0</v>
      </c>
      <c r="G16" s="38">
        <f>LEN('3ª Borrador ENTRADA 4D'!G16)*VLOOKUP('3ª Borrador SAÍDA 4D '!G$2,Puntos!$A:$B,2,)</f>
        <v>0</v>
      </c>
      <c r="H16" s="38">
        <f>LEN('3ª Borrador ENTRADA 4D'!H16)*VLOOKUP('3ª Borrador SAÍDA 4D '!H$2,Puntos!$A:$B,2,)</f>
        <v>0</v>
      </c>
      <c r="I16" s="38">
        <f>LEN('3ª Borrador ENTRADA 4D'!I16)*VLOOKUP('3ª Borrador SAÍDA 4D '!I$2,Puntos!$A:$B,2,)</f>
        <v>0</v>
      </c>
      <c r="J16" s="38">
        <f>LEN('3ª Borrador ENTRADA 4D'!J16)*VLOOKUP('3ª Borrador SAÍDA 4D '!J$2,Puntos!$A:$B,2,)</f>
        <v>0</v>
      </c>
      <c r="K16" s="38">
        <f>LEN('3ª Borrador ENTRADA 4D'!K16)*VLOOKUP('3ª Borrador SAÍDA 4D '!K$2,Puntos!$A:$B,2,)</f>
        <v>1</v>
      </c>
      <c r="L16" s="38">
        <f>LEN('3ª Borrador ENTRADA 4D'!L16)*VLOOKUP('3ª Borrador SAÍDA 4D '!L$2,Puntos!$A:$B,2,)</f>
        <v>0</v>
      </c>
      <c r="M16" s="38">
        <f>LEN('3ª Borrador ENTRADA 4D'!M16)*VLOOKUP('3ª Borrador SAÍDA 4D '!M$2,Puntos!$A:$B,2,)</f>
        <v>0</v>
      </c>
      <c r="N16" s="38">
        <f>LEN('3ª Borrador ENTRADA 4D'!N16)*VLOOKUP('3ª Borrador SAÍDA 4D '!N$2,Puntos!$A:$B,2,)</f>
        <v>0</v>
      </c>
      <c r="O16" s="38">
        <f>LEN('3ª Borrador ENTRADA 4D'!O16)*VLOOKUP('3ª Borrador SAÍDA 4D '!O$2,Puntos!$A:$B,2,)</f>
        <v>0</v>
      </c>
      <c r="P16" s="38">
        <f>LEN('3ª Borrador ENTRADA 4D'!P16)*VLOOKUP('3ª Borrador SAÍDA 4D '!P$2,Puntos!$A:$B,2,)</f>
        <v>0</v>
      </c>
      <c r="Q16" s="38">
        <f>LEN('3ª Borrador ENTRADA 4D'!Q16)*VLOOKUP('3ª Borrador SAÍDA 4D '!Q$2,Puntos!$A:$B,2,)</f>
        <v>0</v>
      </c>
      <c r="R16" s="38">
        <f>LEN('3ª Borrador ENTRADA 4D'!R16)*VLOOKUP('3ª Borrador SAÍDA 4D '!R$2,Puntos!$A:$B,2,)</f>
        <v>0</v>
      </c>
      <c r="S16" s="38">
        <f>LEN('3ª Borrador ENTRADA 4D'!S16)*VLOOKUP('3ª Borrador SAÍDA 4D '!S$2,Puntos!$A:$B,2,)</f>
        <v>0</v>
      </c>
      <c r="T16" s="38">
        <f>LEN('3ª Borrador ENTRADA 4D'!T16)*VLOOKUP('3ª Borrador SAÍDA 4D '!T$2,Puntos!$A:$B,2,)</f>
        <v>0</v>
      </c>
      <c r="U16" s="38">
        <f>LEN('3ª Borrador ENTRADA 4D'!U16)*VLOOKUP('3ª Borrador SAÍDA 4D '!U$2,Puntos!$A:$B,2,)</f>
        <v>0</v>
      </c>
      <c r="V16" s="38">
        <f>LEN('3ª Borrador ENTRADA 4D'!V16)*VLOOKUP('3ª Borrador SAÍDA 4D '!V$2,Puntos!$A:$B,2,)</f>
        <v>0</v>
      </c>
      <c r="W16" s="38">
        <f>LEN('3ª Borrador ENTRADA 4D'!W16)*VLOOKUP('3ª Borrador SAÍDA 4D '!W$2,Puntos!$A:$B,2,)</f>
        <v>0</v>
      </c>
      <c r="X16" s="26" t="s">
        <v>73</v>
      </c>
      <c r="Y16" s="12" t="s">
        <v>195</v>
      </c>
      <c r="Z16" s="39">
        <f t="shared" si="0"/>
        <v>10</v>
      </c>
      <c r="AA16" s="39">
        <f t="shared" si="1"/>
        <v>0</v>
      </c>
      <c r="AB16" s="32">
        <f t="shared" si="2"/>
        <v>10</v>
      </c>
      <c r="AC16" s="32">
        <f>AB16+'2ª Borrador SAÍDA 4D '!AC16</f>
        <v>118</v>
      </c>
      <c r="AD16" s="32"/>
    </row>
    <row r="17" spans="1:30" ht="14.25" customHeight="1">
      <c r="A17" s="12" t="s">
        <v>204</v>
      </c>
      <c r="B17" s="38">
        <f>LEN('3ª Borrador ENTRADA 4D'!B17)*VLOOKUP('3ª Borrador SAÍDA 4D '!B$2,Puntos!$A:$B,2,)</f>
        <v>0</v>
      </c>
      <c r="C17" s="38">
        <f>LEN('3ª Borrador ENTRADA 4D'!C17)*VLOOKUP('3ª Borrador SAÍDA 4D '!C$2,Puntos!$A:$B,2,)</f>
        <v>6</v>
      </c>
      <c r="D17" s="38">
        <f>LEN('3ª Borrador ENTRADA 4D'!D17)*VLOOKUP('3ª Borrador SAÍDA 4D '!D$2,Puntos!$A:$B,2,)</f>
        <v>0</v>
      </c>
      <c r="E17" s="38">
        <f>LEN('3ª Borrador ENTRADA 4D'!E17)*VLOOKUP('3ª Borrador SAÍDA 4D '!E$2,Puntos!$A:$B,2,)</f>
        <v>0</v>
      </c>
      <c r="F17" s="38">
        <f>LEN('3ª Borrador ENTRADA 4D'!F17)*VLOOKUP('3ª Borrador SAÍDA 4D '!F$2,Puntos!$A:$B,2,)</f>
        <v>0</v>
      </c>
      <c r="G17" s="38">
        <f>LEN('3ª Borrador ENTRADA 4D'!G17)*VLOOKUP('3ª Borrador SAÍDA 4D '!G$2,Puntos!$A:$B,2,)</f>
        <v>0</v>
      </c>
      <c r="H17" s="38">
        <f>LEN('3ª Borrador ENTRADA 4D'!H17)*VLOOKUP('3ª Borrador SAÍDA 4D '!H$2,Puntos!$A:$B,2,)</f>
        <v>0</v>
      </c>
      <c r="I17" s="38">
        <f>LEN('3ª Borrador ENTRADA 4D'!I17)*VLOOKUP('3ª Borrador SAÍDA 4D '!I$2,Puntos!$A:$B,2,)</f>
        <v>0</v>
      </c>
      <c r="J17" s="38">
        <f>LEN('3ª Borrador ENTRADA 4D'!J17)*VLOOKUP('3ª Borrador SAÍDA 4D '!J$2,Puntos!$A:$B,2,)</f>
        <v>0</v>
      </c>
      <c r="K17" s="38">
        <f>LEN('3ª Borrador ENTRADA 4D'!K17)*VLOOKUP('3ª Borrador SAÍDA 4D '!K$2,Puntos!$A:$B,2,)</f>
        <v>1</v>
      </c>
      <c r="L17" s="38">
        <f>LEN('3ª Borrador ENTRADA 4D'!L17)*VLOOKUP('3ª Borrador SAÍDA 4D '!L$2,Puntos!$A:$B,2,)</f>
        <v>0</v>
      </c>
      <c r="M17" s="38">
        <f>LEN('3ª Borrador ENTRADA 4D'!M17)*VLOOKUP('3ª Borrador SAÍDA 4D '!M$2,Puntos!$A:$B,2,)</f>
        <v>0</v>
      </c>
      <c r="N17" s="38">
        <f>LEN('3ª Borrador ENTRADA 4D'!N17)*VLOOKUP('3ª Borrador SAÍDA 4D '!N$2,Puntos!$A:$B,2,)</f>
        <v>0</v>
      </c>
      <c r="O17" s="38">
        <f>LEN('3ª Borrador ENTRADA 4D'!O17)*VLOOKUP('3ª Borrador SAÍDA 4D '!O$2,Puntos!$A:$B,2,)</f>
        <v>0</v>
      </c>
      <c r="P17" s="38">
        <f>LEN('3ª Borrador ENTRADA 4D'!P17)*VLOOKUP('3ª Borrador SAÍDA 4D '!P$2,Puntos!$A:$B,2,)</f>
        <v>-2</v>
      </c>
      <c r="Q17" s="38">
        <f>LEN('3ª Borrador ENTRADA 4D'!Q17)*VLOOKUP('3ª Borrador SAÍDA 4D '!Q$2,Puntos!$A:$B,2,)</f>
        <v>0</v>
      </c>
      <c r="R17" s="38">
        <f>LEN('3ª Borrador ENTRADA 4D'!R17)*VLOOKUP('3ª Borrador SAÍDA 4D '!R$2,Puntos!$A:$B,2,)</f>
        <v>0</v>
      </c>
      <c r="S17" s="38">
        <f>LEN('3ª Borrador ENTRADA 4D'!S17)*VLOOKUP('3ª Borrador SAÍDA 4D '!S$2,Puntos!$A:$B,2,)</f>
        <v>0</v>
      </c>
      <c r="T17" s="38">
        <f>LEN('3ª Borrador ENTRADA 4D'!T17)*VLOOKUP('3ª Borrador SAÍDA 4D '!T$2,Puntos!$A:$B,2,)</f>
        <v>0</v>
      </c>
      <c r="U17" s="38">
        <f>LEN('3ª Borrador ENTRADA 4D'!U17)*VLOOKUP('3ª Borrador SAÍDA 4D '!U$2,Puntos!$A:$B,2,)</f>
        <v>0</v>
      </c>
      <c r="V17" s="38">
        <f>LEN('3ª Borrador ENTRADA 4D'!V17)*VLOOKUP('3ª Borrador SAÍDA 4D '!V$2,Puntos!$A:$B,2,)</f>
        <v>0</v>
      </c>
      <c r="W17" s="38">
        <f>LEN('3ª Borrador ENTRADA 4D'!W17)*VLOOKUP('3ª Borrador SAÍDA 4D '!W$2,Puntos!$A:$B,2,)</f>
        <v>0</v>
      </c>
      <c r="X17" s="28" t="s">
        <v>74</v>
      </c>
      <c r="Y17" s="12" t="s">
        <v>204</v>
      </c>
      <c r="Z17" s="39">
        <f t="shared" si="0"/>
        <v>7</v>
      </c>
      <c r="AA17" s="39">
        <f t="shared" si="1"/>
        <v>-2</v>
      </c>
      <c r="AB17" s="32">
        <f t="shared" si="2"/>
        <v>5</v>
      </c>
      <c r="AC17" s="32">
        <f>AB17+'2ª Borrador SAÍDA 4D '!AC17</f>
        <v>47</v>
      </c>
      <c r="AD17" s="32"/>
    </row>
    <row r="18" spans="1:30" ht="14.25" customHeight="1">
      <c r="A18" s="12" t="s">
        <v>205</v>
      </c>
      <c r="B18" s="38">
        <f>LEN('3ª Borrador ENTRADA 4D'!B18)*VLOOKUP('3ª Borrador SAÍDA 4D '!B$2,Puntos!$A:$B,2,)</f>
        <v>0</v>
      </c>
      <c r="C18" s="38">
        <f>LEN('3ª Borrador ENTRADA 4D'!C18)*VLOOKUP('3ª Borrador SAÍDA 4D '!C$2,Puntos!$A:$B,2,)</f>
        <v>15</v>
      </c>
      <c r="D18" s="38">
        <f>LEN('3ª Borrador ENTRADA 4D'!D18)*VLOOKUP('3ª Borrador SAÍDA 4D '!D$2,Puntos!$A:$B,2,)</f>
        <v>0</v>
      </c>
      <c r="E18" s="38">
        <f>LEN('3ª Borrador ENTRADA 4D'!E18)*VLOOKUP('3ª Borrador SAÍDA 4D '!E$2,Puntos!$A:$B,2,)</f>
        <v>0</v>
      </c>
      <c r="F18" s="38">
        <f>LEN('3ª Borrador ENTRADA 4D'!F18)*VLOOKUP('3ª Borrador SAÍDA 4D '!F$2,Puntos!$A:$B,2,)</f>
        <v>0</v>
      </c>
      <c r="G18" s="38">
        <f>LEN('3ª Borrador ENTRADA 4D'!G18)*VLOOKUP('3ª Borrador SAÍDA 4D '!G$2,Puntos!$A:$B,2,)</f>
        <v>0</v>
      </c>
      <c r="H18" s="38">
        <f>LEN('3ª Borrador ENTRADA 4D'!H18)*VLOOKUP('3ª Borrador SAÍDA 4D '!H$2,Puntos!$A:$B,2,)</f>
        <v>0</v>
      </c>
      <c r="I18" s="38">
        <f>LEN('3ª Borrador ENTRADA 4D'!I18)*VLOOKUP('3ª Borrador SAÍDA 4D '!I$2,Puntos!$A:$B,2,)</f>
        <v>0</v>
      </c>
      <c r="J18" s="38">
        <f>LEN('3ª Borrador ENTRADA 4D'!J18)*VLOOKUP('3ª Borrador SAÍDA 4D '!J$2,Puntos!$A:$B,2,)</f>
        <v>0</v>
      </c>
      <c r="K18" s="38">
        <f>LEN('3ª Borrador ENTRADA 4D'!K18)*VLOOKUP('3ª Borrador SAÍDA 4D '!K$2,Puntos!$A:$B,2,)</f>
        <v>1</v>
      </c>
      <c r="L18" s="38">
        <f>LEN('3ª Borrador ENTRADA 4D'!L18)*VLOOKUP('3ª Borrador SAÍDA 4D '!L$2,Puntos!$A:$B,2,)</f>
        <v>0</v>
      </c>
      <c r="M18" s="38">
        <f>LEN('3ª Borrador ENTRADA 4D'!M18)*VLOOKUP('3ª Borrador SAÍDA 4D '!M$2,Puntos!$A:$B,2,)</f>
        <v>0</v>
      </c>
      <c r="N18" s="38">
        <f>LEN('3ª Borrador ENTRADA 4D'!N18)*VLOOKUP('3ª Borrador SAÍDA 4D '!N$2,Puntos!$A:$B,2,)</f>
        <v>0</v>
      </c>
      <c r="O18" s="38">
        <f>LEN('3ª Borrador ENTRADA 4D'!O18)*VLOOKUP('3ª Borrador SAÍDA 4D '!O$2,Puntos!$A:$B,2,)</f>
        <v>0</v>
      </c>
      <c r="P18" s="38">
        <f>LEN('3ª Borrador ENTRADA 4D'!P18)*VLOOKUP('3ª Borrador SAÍDA 4D '!P$2,Puntos!$A:$B,2,)</f>
        <v>0</v>
      </c>
      <c r="Q18" s="38">
        <f>LEN('3ª Borrador ENTRADA 4D'!Q18)*VLOOKUP('3ª Borrador SAÍDA 4D '!Q$2,Puntos!$A:$B,2,)</f>
        <v>0</v>
      </c>
      <c r="R18" s="38">
        <f>LEN('3ª Borrador ENTRADA 4D'!R18)*VLOOKUP('3ª Borrador SAÍDA 4D '!R$2,Puntos!$A:$B,2,)</f>
        <v>0</v>
      </c>
      <c r="S18" s="38">
        <f>LEN('3ª Borrador ENTRADA 4D'!S18)*VLOOKUP('3ª Borrador SAÍDA 4D '!S$2,Puntos!$A:$B,2,)</f>
        <v>0</v>
      </c>
      <c r="T18" s="38">
        <f>LEN('3ª Borrador ENTRADA 4D'!T18)*VLOOKUP('3ª Borrador SAÍDA 4D '!T$2,Puntos!$A:$B,2,)</f>
        <v>0</v>
      </c>
      <c r="U18" s="38">
        <f>LEN('3ª Borrador ENTRADA 4D'!U18)*VLOOKUP('3ª Borrador SAÍDA 4D '!U$2,Puntos!$A:$B,2,)</f>
        <v>0</v>
      </c>
      <c r="V18" s="38">
        <f>LEN('3ª Borrador ENTRADA 4D'!V18)*VLOOKUP('3ª Borrador SAÍDA 4D '!V$2,Puntos!$A:$B,2,)</f>
        <v>0</v>
      </c>
      <c r="W18" s="38">
        <f>LEN('3ª Borrador ENTRADA 4D'!W18)*VLOOKUP('3ª Borrador SAÍDA 4D '!W$2,Puntos!$A:$B,2,)</f>
        <v>0</v>
      </c>
      <c r="X18" s="26" t="s">
        <v>75</v>
      </c>
      <c r="Y18" s="12" t="s">
        <v>205</v>
      </c>
      <c r="Z18" s="39">
        <f t="shared" si="0"/>
        <v>16</v>
      </c>
      <c r="AA18" s="39">
        <f t="shared" si="1"/>
        <v>0</v>
      </c>
      <c r="AB18" s="32">
        <f t="shared" si="2"/>
        <v>16</v>
      </c>
      <c r="AC18" s="32">
        <f>AB18+'2ª Borrador SAÍDA 4D '!AC18</f>
        <v>96</v>
      </c>
      <c r="AD18" s="32"/>
    </row>
    <row r="19" spans="1:30" ht="14.25" customHeight="1">
      <c r="A19" s="12" t="s">
        <v>196</v>
      </c>
      <c r="B19" s="38">
        <f>LEN('3ª Borrador ENTRADA 4D'!B19)*VLOOKUP('3ª Borrador SAÍDA 4D '!B$2,Puntos!$A:$B,2,)</f>
        <v>0</v>
      </c>
      <c r="C19" s="38">
        <f>LEN('3ª Borrador ENTRADA 4D'!C19)*VLOOKUP('3ª Borrador SAÍDA 4D '!C$2,Puntos!$A:$B,2,)</f>
        <v>9</v>
      </c>
      <c r="D19" s="38">
        <f>LEN('3ª Borrador ENTRADA 4D'!D19)*VLOOKUP('3ª Borrador SAÍDA 4D '!D$2,Puntos!$A:$B,2,)</f>
        <v>0</v>
      </c>
      <c r="E19" s="38">
        <f>LEN('3ª Borrador ENTRADA 4D'!E19)*VLOOKUP('3ª Borrador SAÍDA 4D '!E$2,Puntos!$A:$B,2,)</f>
        <v>0</v>
      </c>
      <c r="F19" s="38">
        <f>LEN('3ª Borrador ENTRADA 4D'!F19)*VLOOKUP('3ª Borrador SAÍDA 4D '!F$2,Puntos!$A:$B,2,)</f>
        <v>0</v>
      </c>
      <c r="G19" s="38">
        <f>LEN('3ª Borrador ENTRADA 4D'!G19)*VLOOKUP('3ª Borrador SAÍDA 4D '!G$2,Puntos!$A:$B,2,)</f>
        <v>0</v>
      </c>
      <c r="H19" s="38">
        <f>LEN('3ª Borrador ENTRADA 4D'!H19)*VLOOKUP('3ª Borrador SAÍDA 4D '!H$2,Puntos!$A:$B,2,)</f>
        <v>0</v>
      </c>
      <c r="I19" s="38">
        <f>LEN('3ª Borrador ENTRADA 4D'!I19)*VLOOKUP('3ª Borrador SAÍDA 4D '!I$2,Puntos!$A:$B,2,)</f>
        <v>0</v>
      </c>
      <c r="J19" s="38">
        <f>LEN('3ª Borrador ENTRADA 4D'!J19)*VLOOKUP('3ª Borrador SAÍDA 4D '!J$2,Puntos!$A:$B,2,)</f>
        <v>0</v>
      </c>
      <c r="K19" s="38">
        <f>LEN('3ª Borrador ENTRADA 4D'!K19)*VLOOKUP('3ª Borrador SAÍDA 4D '!K$2,Puntos!$A:$B,2,)</f>
        <v>1</v>
      </c>
      <c r="L19" s="38">
        <f>LEN('3ª Borrador ENTRADA 4D'!L19)*VLOOKUP('3ª Borrador SAÍDA 4D '!L$2,Puntos!$A:$B,2,)</f>
        <v>0</v>
      </c>
      <c r="M19" s="38">
        <f>LEN('3ª Borrador ENTRADA 4D'!M19)*VLOOKUP('3ª Borrador SAÍDA 4D '!M$2,Puntos!$A:$B,2,)</f>
        <v>0</v>
      </c>
      <c r="N19" s="38">
        <f>LEN('3ª Borrador ENTRADA 4D'!N19)*VLOOKUP('3ª Borrador SAÍDA 4D '!N$2,Puntos!$A:$B,2,)</f>
        <v>0</v>
      </c>
      <c r="O19" s="38">
        <f>LEN('3ª Borrador ENTRADA 4D'!O19)*VLOOKUP('3ª Borrador SAÍDA 4D '!O$2,Puntos!$A:$B,2,)</f>
        <v>0</v>
      </c>
      <c r="P19" s="38">
        <f>LEN('3ª Borrador ENTRADA 4D'!P19)*VLOOKUP('3ª Borrador SAÍDA 4D '!P$2,Puntos!$A:$B,2,)</f>
        <v>-4</v>
      </c>
      <c r="Q19" s="38">
        <f>LEN('3ª Borrador ENTRADA 4D'!Q19)*VLOOKUP('3ª Borrador SAÍDA 4D '!Q$2,Puntos!$A:$B,2,)</f>
        <v>0</v>
      </c>
      <c r="R19" s="38">
        <f>LEN('3ª Borrador ENTRADA 4D'!R19)*VLOOKUP('3ª Borrador SAÍDA 4D '!R$2,Puntos!$A:$B,2,)</f>
        <v>0</v>
      </c>
      <c r="S19" s="38">
        <f>LEN('3ª Borrador ENTRADA 4D'!S19)*VLOOKUP('3ª Borrador SAÍDA 4D '!S$2,Puntos!$A:$B,2,)</f>
        <v>0</v>
      </c>
      <c r="T19" s="38">
        <f>LEN('3ª Borrador ENTRADA 4D'!T19)*VLOOKUP('3ª Borrador SAÍDA 4D '!T$2,Puntos!$A:$B,2,)</f>
        <v>0</v>
      </c>
      <c r="U19" s="38">
        <f>LEN('3ª Borrador ENTRADA 4D'!U19)*VLOOKUP('3ª Borrador SAÍDA 4D '!U$2,Puntos!$A:$B,2,)</f>
        <v>0</v>
      </c>
      <c r="V19" s="38">
        <f>LEN('3ª Borrador ENTRADA 4D'!V19)*VLOOKUP('3ª Borrador SAÍDA 4D '!V$2,Puntos!$A:$B,2,)</f>
        <v>0</v>
      </c>
      <c r="W19" s="38">
        <f>LEN('3ª Borrador ENTRADA 4D'!W19)*VLOOKUP('3ª Borrador SAÍDA 4D '!W$2,Puntos!$A:$B,2,)</f>
        <v>0</v>
      </c>
      <c r="X19" s="28" t="s">
        <v>76</v>
      </c>
      <c r="Y19" s="12" t="s">
        <v>196</v>
      </c>
      <c r="Z19" s="39">
        <f t="shared" si="0"/>
        <v>10</v>
      </c>
      <c r="AA19" s="39">
        <f t="shared" si="1"/>
        <v>-4</v>
      </c>
      <c r="AB19" s="32">
        <f t="shared" si="2"/>
        <v>6</v>
      </c>
      <c r="AC19" s="32">
        <f>AB19+'2ª Borrador SAÍDA 4D '!AC19</f>
        <v>65</v>
      </c>
      <c r="AD19" s="32"/>
    </row>
    <row r="20" spans="1:30" ht="14.25" customHeight="1">
      <c r="A20" s="12" t="s">
        <v>206</v>
      </c>
      <c r="B20" s="38">
        <f>LEN('3ª Borrador ENTRADA 4D'!B20)*VLOOKUP('3ª Borrador SAÍDA 4D '!B$2,Puntos!$A:$B,2,)</f>
        <v>0</v>
      </c>
      <c r="C20" s="38">
        <f>LEN('3ª Borrador ENTRADA 4D'!C20)*VLOOKUP('3ª Borrador SAÍDA 4D '!C$2,Puntos!$A:$B,2,)</f>
        <v>9</v>
      </c>
      <c r="D20" s="38">
        <f>LEN('3ª Borrador ENTRADA 4D'!D20)*VLOOKUP('3ª Borrador SAÍDA 4D '!D$2,Puntos!$A:$B,2,)</f>
        <v>0</v>
      </c>
      <c r="E20" s="38">
        <f>LEN('3ª Borrador ENTRADA 4D'!E20)*VLOOKUP('3ª Borrador SAÍDA 4D '!E$2,Puntos!$A:$B,2,)</f>
        <v>0</v>
      </c>
      <c r="F20" s="38">
        <f>LEN('3ª Borrador ENTRADA 4D'!F20)*VLOOKUP('3ª Borrador SAÍDA 4D '!F$2,Puntos!$A:$B,2,)</f>
        <v>0</v>
      </c>
      <c r="G20" s="38">
        <f>LEN('3ª Borrador ENTRADA 4D'!G20)*VLOOKUP('3ª Borrador SAÍDA 4D '!G$2,Puntos!$A:$B,2,)</f>
        <v>0</v>
      </c>
      <c r="H20" s="38">
        <f>LEN('3ª Borrador ENTRADA 4D'!H20)*VLOOKUP('3ª Borrador SAÍDA 4D '!H$2,Puntos!$A:$B,2,)</f>
        <v>0</v>
      </c>
      <c r="I20" s="38">
        <f>LEN('3ª Borrador ENTRADA 4D'!I20)*VLOOKUP('3ª Borrador SAÍDA 4D '!I$2,Puntos!$A:$B,2,)</f>
        <v>0</v>
      </c>
      <c r="J20" s="38">
        <f>LEN('3ª Borrador ENTRADA 4D'!J20)*VLOOKUP('3ª Borrador SAÍDA 4D '!J$2,Puntos!$A:$B,2,)</f>
        <v>0</v>
      </c>
      <c r="K20" s="38">
        <f>LEN('3ª Borrador ENTRADA 4D'!K20)*VLOOKUP('3ª Borrador SAÍDA 4D '!K$2,Puntos!$A:$B,2,)</f>
        <v>1</v>
      </c>
      <c r="L20" s="38">
        <f>LEN('3ª Borrador ENTRADA 4D'!L20)*VLOOKUP('3ª Borrador SAÍDA 4D '!L$2,Puntos!$A:$B,2,)</f>
        <v>0</v>
      </c>
      <c r="M20" s="38">
        <f>LEN('3ª Borrador ENTRADA 4D'!M20)*VLOOKUP('3ª Borrador SAÍDA 4D '!M$2,Puntos!$A:$B,2,)</f>
        <v>0</v>
      </c>
      <c r="N20" s="38">
        <f>LEN('3ª Borrador ENTRADA 4D'!N20)*VLOOKUP('3ª Borrador SAÍDA 4D '!N$2,Puntos!$A:$B,2,)</f>
        <v>0</v>
      </c>
      <c r="O20" s="38">
        <f>LEN('3ª Borrador ENTRADA 4D'!O20)*VLOOKUP('3ª Borrador SAÍDA 4D '!O$2,Puntos!$A:$B,2,)</f>
        <v>0</v>
      </c>
      <c r="P20" s="38">
        <f>LEN('3ª Borrador ENTRADA 4D'!P20)*VLOOKUP('3ª Borrador SAÍDA 4D '!P$2,Puntos!$A:$B,2,)</f>
        <v>-2</v>
      </c>
      <c r="Q20" s="38">
        <f>LEN('3ª Borrador ENTRADA 4D'!Q20)*VLOOKUP('3ª Borrador SAÍDA 4D '!Q$2,Puntos!$A:$B,2,)</f>
        <v>0</v>
      </c>
      <c r="R20" s="38">
        <f>LEN('3ª Borrador ENTRADA 4D'!R20)*VLOOKUP('3ª Borrador SAÍDA 4D '!R$2,Puntos!$A:$B,2,)</f>
        <v>0</v>
      </c>
      <c r="S20" s="38">
        <f>LEN('3ª Borrador ENTRADA 4D'!S20)*VLOOKUP('3ª Borrador SAÍDA 4D '!S$2,Puntos!$A:$B,2,)</f>
        <v>0</v>
      </c>
      <c r="T20" s="38">
        <f>LEN('3ª Borrador ENTRADA 4D'!T20)*VLOOKUP('3ª Borrador SAÍDA 4D '!T$2,Puntos!$A:$B,2,)</f>
        <v>0</v>
      </c>
      <c r="U20" s="38">
        <f>LEN('3ª Borrador ENTRADA 4D'!U20)*VLOOKUP('3ª Borrador SAÍDA 4D '!U$2,Puntos!$A:$B,2,)</f>
        <v>0</v>
      </c>
      <c r="V20" s="38">
        <f>LEN('3ª Borrador ENTRADA 4D'!V20)*VLOOKUP('3ª Borrador SAÍDA 4D '!V$2,Puntos!$A:$B,2,)</f>
        <v>0</v>
      </c>
      <c r="W20" s="38">
        <f>LEN('3ª Borrador ENTRADA 4D'!W20)*VLOOKUP('3ª Borrador SAÍDA 4D '!W$2,Puntos!$A:$B,2,)</f>
        <v>0</v>
      </c>
      <c r="X20" s="26" t="s">
        <v>77</v>
      </c>
      <c r="Y20" s="12" t="s">
        <v>206</v>
      </c>
      <c r="Z20" s="39">
        <f t="shared" si="0"/>
        <v>10</v>
      </c>
      <c r="AA20" s="39">
        <f t="shared" si="1"/>
        <v>-2</v>
      </c>
      <c r="AB20" s="32">
        <f t="shared" si="2"/>
        <v>8</v>
      </c>
      <c r="AC20" s="32">
        <f>AB20+'2ª Borrador SAÍDA 4D '!AC20</f>
        <v>106</v>
      </c>
      <c r="AD20" s="32"/>
    </row>
    <row r="21" spans="1:30" ht="14.25" customHeight="1">
      <c r="A21" s="12" t="s">
        <v>197</v>
      </c>
      <c r="B21" s="38">
        <f>LEN('3ª Borrador ENTRADA 4D'!B21)*VLOOKUP('3ª Borrador SAÍDA 4D '!B$2,Puntos!$A:$B,2,)</f>
        <v>0</v>
      </c>
      <c r="C21" s="38">
        <f>LEN('3ª Borrador ENTRADA 4D'!C21)*VLOOKUP('3ª Borrador SAÍDA 4D '!C$2,Puntos!$A:$B,2,)</f>
        <v>15</v>
      </c>
      <c r="D21" s="38">
        <f>LEN('3ª Borrador ENTRADA 4D'!D21)*VLOOKUP('3ª Borrador SAÍDA 4D '!D$2,Puntos!$A:$B,2,)</f>
        <v>0</v>
      </c>
      <c r="E21" s="38">
        <f>LEN('3ª Borrador ENTRADA 4D'!E21)*VLOOKUP('3ª Borrador SAÍDA 4D '!E$2,Puntos!$A:$B,2,)</f>
        <v>0</v>
      </c>
      <c r="F21" s="38">
        <f>LEN('3ª Borrador ENTRADA 4D'!F21)*VLOOKUP('3ª Borrador SAÍDA 4D '!F$2,Puntos!$A:$B,2,)</f>
        <v>0</v>
      </c>
      <c r="G21" s="38">
        <f>LEN('3ª Borrador ENTRADA 4D'!G21)*VLOOKUP('3ª Borrador SAÍDA 4D '!G$2,Puntos!$A:$B,2,)</f>
        <v>0</v>
      </c>
      <c r="H21" s="38">
        <f>LEN('3ª Borrador ENTRADA 4D'!H21)*VLOOKUP('3ª Borrador SAÍDA 4D '!H$2,Puntos!$A:$B,2,)</f>
        <v>0</v>
      </c>
      <c r="I21" s="38">
        <f>LEN('3ª Borrador ENTRADA 4D'!I21)*VLOOKUP('3ª Borrador SAÍDA 4D '!I$2,Puntos!$A:$B,2,)</f>
        <v>0</v>
      </c>
      <c r="J21" s="38">
        <f>LEN('3ª Borrador ENTRADA 4D'!J21)*VLOOKUP('3ª Borrador SAÍDA 4D '!J$2,Puntos!$A:$B,2,)</f>
        <v>0</v>
      </c>
      <c r="K21" s="38">
        <f>LEN('3ª Borrador ENTRADA 4D'!K21)*VLOOKUP('3ª Borrador SAÍDA 4D '!K$2,Puntos!$A:$B,2,)</f>
        <v>1</v>
      </c>
      <c r="L21" s="38">
        <f>LEN('3ª Borrador ENTRADA 4D'!L21)*VLOOKUP('3ª Borrador SAÍDA 4D '!L$2,Puntos!$A:$B,2,)</f>
        <v>0</v>
      </c>
      <c r="M21" s="38">
        <f>LEN('3ª Borrador ENTRADA 4D'!M21)*VLOOKUP('3ª Borrador SAÍDA 4D '!M$2,Puntos!$A:$B,2,)</f>
        <v>0</v>
      </c>
      <c r="N21" s="38">
        <f>LEN('3ª Borrador ENTRADA 4D'!N21)*VLOOKUP('3ª Borrador SAÍDA 4D '!N$2,Puntos!$A:$B,2,)</f>
        <v>0</v>
      </c>
      <c r="O21" s="38">
        <f>LEN('3ª Borrador ENTRADA 4D'!O21)*VLOOKUP('3ª Borrador SAÍDA 4D '!O$2,Puntos!$A:$B,2,)</f>
        <v>0</v>
      </c>
      <c r="P21" s="38">
        <f>LEN('3ª Borrador ENTRADA 4D'!P21)*VLOOKUP('3ª Borrador SAÍDA 4D '!P$2,Puntos!$A:$B,2,)</f>
        <v>0</v>
      </c>
      <c r="Q21" s="38">
        <f>LEN('3ª Borrador ENTRADA 4D'!Q21)*VLOOKUP('3ª Borrador SAÍDA 4D '!Q$2,Puntos!$A:$B,2,)</f>
        <v>0</v>
      </c>
      <c r="R21" s="38">
        <f>LEN('3ª Borrador ENTRADA 4D'!R21)*VLOOKUP('3ª Borrador SAÍDA 4D '!R$2,Puntos!$A:$B,2,)</f>
        <v>0</v>
      </c>
      <c r="S21" s="38">
        <f>LEN('3ª Borrador ENTRADA 4D'!S21)*VLOOKUP('3ª Borrador SAÍDA 4D '!S$2,Puntos!$A:$B,2,)</f>
        <v>0</v>
      </c>
      <c r="T21" s="38">
        <f>LEN('3ª Borrador ENTRADA 4D'!T21)*VLOOKUP('3ª Borrador SAÍDA 4D '!T$2,Puntos!$A:$B,2,)</f>
        <v>0</v>
      </c>
      <c r="U21" s="38">
        <f>LEN('3ª Borrador ENTRADA 4D'!U21)*VLOOKUP('3ª Borrador SAÍDA 4D '!U$2,Puntos!$A:$B,2,)</f>
        <v>0</v>
      </c>
      <c r="V21" s="38">
        <f>LEN('3ª Borrador ENTRADA 4D'!V21)*VLOOKUP('3ª Borrador SAÍDA 4D '!V$2,Puntos!$A:$B,2,)</f>
        <v>0</v>
      </c>
      <c r="W21" s="38">
        <f>LEN('3ª Borrador ENTRADA 4D'!W21)*VLOOKUP('3ª Borrador SAÍDA 4D '!W$2,Puntos!$A:$B,2,)</f>
        <v>0</v>
      </c>
      <c r="X21" s="28" t="s">
        <v>78</v>
      </c>
      <c r="Y21" s="12" t="s">
        <v>197</v>
      </c>
      <c r="Z21" s="39">
        <f t="shared" si="0"/>
        <v>16</v>
      </c>
      <c r="AA21" s="39">
        <f t="shared" si="1"/>
        <v>0</v>
      </c>
      <c r="AB21" s="32">
        <f t="shared" si="2"/>
        <v>16</v>
      </c>
      <c r="AC21" s="32">
        <f>AB21+'2ª Borrador SAÍDA 4D '!AC21</f>
        <v>105</v>
      </c>
      <c r="AD21" s="32"/>
    </row>
    <row r="22" spans="1:30" ht="14.25" customHeight="1">
      <c r="A22" s="12" t="s">
        <v>198</v>
      </c>
      <c r="B22" s="38">
        <f>LEN('3ª Borrador ENTRADA 4D'!B22)*VLOOKUP('3ª Borrador SAÍDA 4D '!B$2,Puntos!$A:$B,2,)</f>
        <v>0</v>
      </c>
      <c r="C22" s="38">
        <f>LEN('3ª Borrador ENTRADA 4D'!C22)*VLOOKUP('3ª Borrador SAÍDA 4D '!C$2,Puntos!$A:$B,2,)</f>
        <v>9</v>
      </c>
      <c r="D22" s="38">
        <f>LEN('3ª Borrador ENTRADA 4D'!D22)*VLOOKUP('3ª Borrador SAÍDA 4D '!D$2,Puntos!$A:$B,2,)</f>
        <v>0</v>
      </c>
      <c r="E22" s="38">
        <f>LEN('3ª Borrador ENTRADA 4D'!E22)*VLOOKUP('3ª Borrador SAÍDA 4D '!E$2,Puntos!$A:$B,2,)</f>
        <v>0</v>
      </c>
      <c r="F22" s="38">
        <f>LEN('3ª Borrador ENTRADA 4D'!F22)*VLOOKUP('3ª Borrador SAÍDA 4D '!F$2,Puntos!$A:$B,2,)</f>
        <v>0</v>
      </c>
      <c r="G22" s="38">
        <f>LEN('3ª Borrador ENTRADA 4D'!G22)*VLOOKUP('3ª Borrador SAÍDA 4D '!G$2,Puntos!$A:$B,2,)</f>
        <v>0</v>
      </c>
      <c r="H22" s="38">
        <f>LEN('3ª Borrador ENTRADA 4D'!H22)*VLOOKUP('3ª Borrador SAÍDA 4D '!H$2,Puntos!$A:$B,2,)</f>
        <v>0</v>
      </c>
      <c r="I22" s="38">
        <f>LEN('3ª Borrador ENTRADA 4D'!I22)*VLOOKUP('3ª Borrador SAÍDA 4D '!I$2,Puntos!$A:$B,2,)</f>
        <v>0</v>
      </c>
      <c r="J22" s="38">
        <f>LEN('3ª Borrador ENTRADA 4D'!J22)*VLOOKUP('3ª Borrador SAÍDA 4D '!J$2,Puntos!$A:$B,2,)</f>
        <v>0</v>
      </c>
      <c r="K22" s="38">
        <f>LEN('3ª Borrador ENTRADA 4D'!K22)*VLOOKUP('3ª Borrador SAÍDA 4D '!K$2,Puntos!$A:$B,2,)</f>
        <v>1</v>
      </c>
      <c r="L22" s="38">
        <f>LEN('3ª Borrador ENTRADA 4D'!L22)*VLOOKUP('3ª Borrador SAÍDA 4D '!L$2,Puntos!$A:$B,2,)</f>
        <v>0</v>
      </c>
      <c r="M22" s="38">
        <f>LEN('3ª Borrador ENTRADA 4D'!M22)*VLOOKUP('3ª Borrador SAÍDA 4D '!M$2,Puntos!$A:$B,2,)</f>
        <v>0</v>
      </c>
      <c r="N22" s="38">
        <f>LEN('3ª Borrador ENTRADA 4D'!N22)*VLOOKUP('3ª Borrador SAÍDA 4D '!N$2,Puntos!$A:$B,2,)</f>
        <v>0</v>
      </c>
      <c r="O22" s="38">
        <f>LEN('3ª Borrador ENTRADA 4D'!O22)*VLOOKUP('3ª Borrador SAÍDA 4D '!O$2,Puntos!$A:$B,2,)</f>
        <v>0</v>
      </c>
      <c r="P22" s="38">
        <f>LEN('3ª Borrador ENTRADA 4D'!P22)*VLOOKUP('3ª Borrador SAÍDA 4D '!P$2,Puntos!$A:$B,2,)</f>
        <v>-4</v>
      </c>
      <c r="Q22" s="38">
        <f>LEN('3ª Borrador ENTRADA 4D'!Q22)*VLOOKUP('3ª Borrador SAÍDA 4D '!Q$2,Puntos!$A:$B,2,)</f>
        <v>0</v>
      </c>
      <c r="R22" s="38">
        <f>LEN('3ª Borrador ENTRADA 4D'!R22)*VLOOKUP('3ª Borrador SAÍDA 4D '!R$2,Puntos!$A:$B,2,)</f>
        <v>0</v>
      </c>
      <c r="S22" s="38">
        <f>LEN('3ª Borrador ENTRADA 4D'!S22)*VLOOKUP('3ª Borrador SAÍDA 4D '!S$2,Puntos!$A:$B,2,)</f>
        <v>0</v>
      </c>
      <c r="T22" s="38">
        <f>LEN('3ª Borrador ENTRADA 4D'!T22)*VLOOKUP('3ª Borrador SAÍDA 4D '!T$2,Puntos!$A:$B,2,)</f>
        <v>0</v>
      </c>
      <c r="U22" s="38">
        <f>LEN('3ª Borrador ENTRADA 4D'!U22)*VLOOKUP('3ª Borrador SAÍDA 4D '!U$2,Puntos!$A:$B,2,)</f>
        <v>0</v>
      </c>
      <c r="V22" s="38">
        <f>LEN('3ª Borrador ENTRADA 4D'!V22)*VLOOKUP('3ª Borrador SAÍDA 4D '!V$2,Puntos!$A:$B,2,)</f>
        <v>0</v>
      </c>
      <c r="W22" s="38">
        <f>LEN('3ª Borrador ENTRADA 4D'!W22)*VLOOKUP('3ª Borrador SAÍDA 4D '!W$2,Puntos!$A:$B,2,)</f>
        <v>0</v>
      </c>
      <c r="X22" s="26" t="s">
        <v>79</v>
      </c>
      <c r="Y22" s="12" t="s">
        <v>198</v>
      </c>
      <c r="Z22" s="39">
        <f t="shared" si="0"/>
        <v>10</v>
      </c>
      <c r="AA22" s="39">
        <f t="shared" si="1"/>
        <v>-4</v>
      </c>
      <c r="AB22" s="32">
        <f t="shared" si="2"/>
        <v>6</v>
      </c>
      <c r="AC22" s="32">
        <f>AB22+'2ª Borrador SAÍDA 4D '!AC22</f>
        <v>63</v>
      </c>
      <c r="AD22" s="32"/>
    </row>
    <row r="23" spans="1:30" ht="14.25" customHeight="1">
      <c r="A23" s="12" t="s">
        <v>199</v>
      </c>
      <c r="B23" s="38">
        <f>LEN('3ª Borrador ENTRADA 4D'!B23)*VLOOKUP('3ª Borrador SAÍDA 4D '!B$2,Puntos!$A:$B,2,)</f>
        <v>0</v>
      </c>
      <c r="C23" s="38">
        <f>LEN('3ª Borrador ENTRADA 4D'!C23)*VLOOKUP('3ª Borrador SAÍDA 4D '!C$2,Puntos!$A:$B,2,)</f>
        <v>9</v>
      </c>
      <c r="D23" s="38">
        <f>LEN('3ª Borrador ENTRADA 4D'!D23)*VLOOKUP('3ª Borrador SAÍDA 4D '!D$2,Puntos!$A:$B,2,)</f>
        <v>0</v>
      </c>
      <c r="E23" s="38">
        <f>LEN('3ª Borrador ENTRADA 4D'!E23)*VLOOKUP('3ª Borrador SAÍDA 4D '!E$2,Puntos!$A:$B,2,)</f>
        <v>0</v>
      </c>
      <c r="F23" s="38">
        <f>LEN('3ª Borrador ENTRADA 4D'!F23)*VLOOKUP('3ª Borrador SAÍDA 4D '!F$2,Puntos!$A:$B,2,)</f>
        <v>0</v>
      </c>
      <c r="G23" s="38">
        <f>LEN('3ª Borrador ENTRADA 4D'!G23)*VLOOKUP('3ª Borrador SAÍDA 4D '!G$2,Puntos!$A:$B,2,)</f>
        <v>0</v>
      </c>
      <c r="H23" s="38">
        <f>LEN('3ª Borrador ENTRADA 4D'!H23)*VLOOKUP('3ª Borrador SAÍDA 4D '!H$2,Puntos!$A:$B,2,)</f>
        <v>0</v>
      </c>
      <c r="I23" s="38">
        <f>LEN('3ª Borrador ENTRADA 4D'!I23)*VLOOKUP('3ª Borrador SAÍDA 4D '!I$2,Puntos!$A:$B,2,)</f>
        <v>0</v>
      </c>
      <c r="J23" s="38">
        <f>LEN('3ª Borrador ENTRADA 4D'!J23)*VLOOKUP('3ª Borrador SAÍDA 4D '!J$2,Puntos!$A:$B,2,)</f>
        <v>0</v>
      </c>
      <c r="K23" s="38">
        <f>LEN('3ª Borrador ENTRADA 4D'!K23)*VLOOKUP('3ª Borrador SAÍDA 4D '!K$2,Puntos!$A:$B,2,)</f>
        <v>1</v>
      </c>
      <c r="L23" s="38">
        <f>LEN('3ª Borrador ENTRADA 4D'!L23)*VLOOKUP('3ª Borrador SAÍDA 4D '!L$2,Puntos!$A:$B,2,)</f>
        <v>0</v>
      </c>
      <c r="M23" s="38">
        <f>LEN('3ª Borrador ENTRADA 4D'!M23)*VLOOKUP('3ª Borrador SAÍDA 4D '!M$2,Puntos!$A:$B,2,)</f>
        <v>0</v>
      </c>
      <c r="N23" s="38">
        <f>LEN('3ª Borrador ENTRADA 4D'!N23)*VLOOKUP('3ª Borrador SAÍDA 4D '!N$2,Puntos!$A:$B,2,)</f>
        <v>0</v>
      </c>
      <c r="O23" s="38">
        <f>LEN('3ª Borrador ENTRADA 4D'!O23)*VLOOKUP('3ª Borrador SAÍDA 4D '!O$2,Puntos!$A:$B,2,)</f>
        <v>0</v>
      </c>
      <c r="P23" s="38">
        <f>LEN('3ª Borrador ENTRADA 4D'!P23)*VLOOKUP('3ª Borrador SAÍDA 4D '!P$2,Puntos!$A:$B,2,)</f>
        <v>-4</v>
      </c>
      <c r="Q23" s="38">
        <f>LEN('3ª Borrador ENTRADA 4D'!Q23)*VLOOKUP('3ª Borrador SAÍDA 4D '!Q$2,Puntos!$A:$B,2,)</f>
        <v>0</v>
      </c>
      <c r="R23" s="38">
        <f>LEN('3ª Borrador ENTRADA 4D'!R23)*VLOOKUP('3ª Borrador SAÍDA 4D '!R$2,Puntos!$A:$B,2,)</f>
        <v>0</v>
      </c>
      <c r="S23" s="38">
        <f>LEN('3ª Borrador ENTRADA 4D'!S23)*VLOOKUP('3ª Borrador SAÍDA 4D '!S$2,Puntos!$A:$B,2,)</f>
        <v>0</v>
      </c>
      <c r="T23" s="38">
        <f>LEN('3ª Borrador ENTRADA 4D'!T23)*VLOOKUP('3ª Borrador SAÍDA 4D '!T$2,Puntos!$A:$B,2,)</f>
        <v>0</v>
      </c>
      <c r="U23" s="38">
        <f>LEN('3ª Borrador ENTRADA 4D'!U23)*VLOOKUP('3ª Borrador SAÍDA 4D '!U$2,Puntos!$A:$B,2,)</f>
        <v>0</v>
      </c>
      <c r="V23" s="38">
        <f>LEN('3ª Borrador ENTRADA 4D'!V23)*VLOOKUP('3ª Borrador SAÍDA 4D '!V$2,Puntos!$A:$B,2,)</f>
        <v>0</v>
      </c>
      <c r="W23" s="38">
        <f>LEN('3ª Borrador ENTRADA 4D'!W23)*VLOOKUP('3ª Borrador SAÍDA 4D '!W$2,Puntos!$A:$B,2,)</f>
        <v>0</v>
      </c>
      <c r="X23" s="28" t="s">
        <v>80</v>
      </c>
      <c r="Y23" s="12" t="s">
        <v>199</v>
      </c>
      <c r="Z23" s="39">
        <f t="shared" si="0"/>
        <v>10</v>
      </c>
      <c r="AA23" s="39">
        <f t="shared" si="1"/>
        <v>-4</v>
      </c>
      <c r="AB23" s="32">
        <f t="shared" si="2"/>
        <v>6</v>
      </c>
      <c r="AC23" s="32">
        <f>AB23+'2ª Borrador SAÍDA 4D '!AC23</f>
        <v>25</v>
      </c>
      <c r="AD23" s="32"/>
    </row>
    <row r="24" spans="1:30" ht="14.25" customHeight="1">
      <c r="A24" s="12" t="s">
        <v>200</v>
      </c>
      <c r="B24" s="38">
        <f>LEN('3ª Borrador ENTRADA 4D'!B24)*VLOOKUP('3ª Borrador SAÍDA 4D '!B$2,Puntos!$A:$B,2,)</f>
        <v>0</v>
      </c>
      <c r="C24" s="38">
        <f>LEN('3ª Borrador ENTRADA 4D'!C24)*VLOOKUP('3ª Borrador SAÍDA 4D '!C$2,Puntos!$A:$B,2,)</f>
        <v>9</v>
      </c>
      <c r="D24" s="38">
        <f>LEN('3ª Borrador ENTRADA 4D'!D24)*VLOOKUP('3ª Borrador SAÍDA 4D '!D$2,Puntos!$A:$B,2,)</f>
        <v>0</v>
      </c>
      <c r="E24" s="38">
        <f>LEN('3ª Borrador ENTRADA 4D'!E24)*VLOOKUP('3ª Borrador SAÍDA 4D '!E$2,Puntos!$A:$B,2,)</f>
        <v>0</v>
      </c>
      <c r="F24" s="38">
        <f>LEN('3ª Borrador ENTRADA 4D'!F24)*VLOOKUP('3ª Borrador SAÍDA 4D '!F$2,Puntos!$A:$B,2,)</f>
        <v>0</v>
      </c>
      <c r="G24" s="38">
        <f>LEN('3ª Borrador ENTRADA 4D'!G24)*VLOOKUP('3ª Borrador SAÍDA 4D '!G$2,Puntos!$A:$B,2,)</f>
        <v>0</v>
      </c>
      <c r="H24" s="38">
        <f>LEN('3ª Borrador ENTRADA 4D'!H24)*VLOOKUP('3ª Borrador SAÍDA 4D '!H$2,Puntos!$A:$B,2,)</f>
        <v>0</v>
      </c>
      <c r="I24" s="38">
        <f>LEN('3ª Borrador ENTRADA 4D'!I24)*VLOOKUP('3ª Borrador SAÍDA 4D '!I$2,Puntos!$A:$B,2,)</f>
        <v>0</v>
      </c>
      <c r="J24" s="38">
        <f>LEN('3ª Borrador ENTRADA 4D'!J24)*VLOOKUP('3ª Borrador SAÍDA 4D '!J$2,Puntos!$A:$B,2,)</f>
        <v>0</v>
      </c>
      <c r="K24" s="38">
        <f>LEN('3ª Borrador ENTRADA 4D'!K24)*VLOOKUP('3ª Borrador SAÍDA 4D '!K$2,Puntos!$A:$B,2,)</f>
        <v>1</v>
      </c>
      <c r="L24" s="38">
        <f>LEN('3ª Borrador ENTRADA 4D'!L24)*VLOOKUP('3ª Borrador SAÍDA 4D '!L$2,Puntos!$A:$B,2,)</f>
        <v>0</v>
      </c>
      <c r="M24" s="38">
        <f>LEN('3ª Borrador ENTRADA 4D'!M24)*VLOOKUP('3ª Borrador SAÍDA 4D '!M$2,Puntos!$A:$B,2,)</f>
        <v>0</v>
      </c>
      <c r="N24" s="38">
        <f>LEN('3ª Borrador ENTRADA 4D'!N24)*VLOOKUP('3ª Borrador SAÍDA 4D '!N$2,Puntos!$A:$B,2,)</f>
        <v>0</v>
      </c>
      <c r="O24" s="38">
        <f>LEN('3ª Borrador ENTRADA 4D'!O24)*VLOOKUP('3ª Borrador SAÍDA 4D '!O$2,Puntos!$A:$B,2,)</f>
        <v>0</v>
      </c>
      <c r="P24" s="38">
        <f>LEN('3ª Borrador ENTRADA 4D'!P24)*VLOOKUP('3ª Borrador SAÍDA 4D '!P$2,Puntos!$A:$B,2,)</f>
        <v>-2</v>
      </c>
      <c r="Q24" s="38">
        <f>LEN('3ª Borrador ENTRADA 4D'!Q24)*VLOOKUP('3ª Borrador SAÍDA 4D '!Q$2,Puntos!$A:$B,2,)</f>
        <v>0</v>
      </c>
      <c r="R24" s="38">
        <f>LEN('3ª Borrador ENTRADA 4D'!R24)*VLOOKUP('3ª Borrador SAÍDA 4D '!R$2,Puntos!$A:$B,2,)</f>
        <v>0</v>
      </c>
      <c r="S24" s="38">
        <f>LEN('3ª Borrador ENTRADA 4D'!S24)*VLOOKUP('3ª Borrador SAÍDA 4D '!S$2,Puntos!$A:$B,2,)</f>
        <v>0</v>
      </c>
      <c r="T24" s="38">
        <f>LEN('3ª Borrador ENTRADA 4D'!T24)*VLOOKUP('3ª Borrador SAÍDA 4D '!T$2,Puntos!$A:$B,2,)</f>
        <v>0</v>
      </c>
      <c r="U24" s="38">
        <f>LEN('3ª Borrador ENTRADA 4D'!U24)*VLOOKUP('3ª Borrador SAÍDA 4D '!U$2,Puntos!$A:$B,2,)</f>
        <v>0</v>
      </c>
      <c r="V24" s="38">
        <f>LEN('3ª Borrador ENTRADA 4D'!V24)*VLOOKUP('3ª Borrador SAÍDA 4D '!V$2,Puntos!$A:$B,2,)</f>
        <v>0</v>
      </c>
      <c r="W24" s="38">
        <f>LEN('3ª Borrador ENTRADA 4D'!W24)*VLOOKUP('3ª Borrador SAÍDA 4D '!W$2,Puntos!$A:$B,2,)</f>
        <v>0</v>
      </c>
      <c r="X24" s="26" t="s">
        <v>81</v>
      </c>
      <c r="Y24" s="12" t="s">
        <v>200</v>
      </c>
      <c r="Z24" s="39">
        <f t="shared" si="0"/>
        <v>10</v>
      </c>
      <c r="AA24" s="39">
        <f t="shared" si="1"/>
        <v>-2</v>
      </c>
      <c r="AB24" s="32">
        <f t="shared" si="2"/>
        <v>8</v>
      </c>
      <c r="AC24" s="32">
        <f>AB24+'2ª Borrador SAÍDA 4D '!AC24</f>
        <v>61</v>
      </c>
      <c r="AD24" s="32"/>
    </row>
    <row r="25" spans="1:30" ht="14.25" customHeight="1">
      <c r="A25" s="12" t="s">
        <v>201</v>
      </c>
      <c r="B25" s="38">
        <f>LEN('3ª Borrador ENTRADA 4D'!B25)*VLOOKUP('3ª Borrador SAÍDA 4D '!B$2,Puntos!$A:$B,2,)</f>
        <v>0</v>
      </c>
      <c r="C25" s="38">
        <f>LEN('3ª Borrador ENTRADA 4D'!C25)*VLOOKUP('3ª Borrador SAÍDA 4D '!C$2,Puntos!$A:$B,2,)</f>
        <v>6</v>
      </c>
      <c r="D25" s="38">
        <f>LEN('3ª Borrador ENTRADA 4D'!D25)*VLOOKUP('3ª Borrador SAÍDA 4D '!D$2,Puntos!$A:$B,2,)</f>
        <v>0</v>
      </c>
      <c r="E25" s="38">
        <f>LEN('3ª Borrador ENTRADA 4D'!E25)*VLOOKUP('3ª Borrador SAÍDA 4D '!E$2,Puntos!$A:$B,2,)</f>
        <v>0</v>
      </c>
      <c r="F25" s="38">
        <f>LEN('3ª Borrador ENTRADA 4D'!F25)*VLOOKUP('3ª Borrador SAÍDA 4D '!F$2,Puntos!$A:$B,2,)</f>
        <v>0</v>
      </c>
      <c r="G25" s="38">
        <f>LEN('3ª Borrador ENTRADA 4D'!G25)*VLOOKUP('3ª Borrador SAÍDA 4D '!G$2,Puntos!$A:$B,2,)</f>
        <v>0</v>
      </c>
      <c r="H25" s="38">
        <f>LEN('3ª Borrador ENTRADA 4D'!H25)*VLOOKUP('3ª Borrador SAÍDA 4D '!H$2,Puntos!$A:$B,2,)</f>
        <v>0</v>
      </c>
      <c r="I25" s="38">
        <f>LEN('3ª Borrador ENTRADA 4D'!I25)*VLOOKUP('3ª Borrador SAÍDA 4D '!I$2,Puntos!$A:$B,2,)</f>
        <v>0</v>
      </c>
      <c r="J25" s="38">
        <f>LEN('3ª Borrador ENTRADA 4D'!J25)*VLOOKUP('3ª Borrador SAÍDA 4D '!J$2,Puntos!$A:$B,2,)</f>
        <v>0</v>
      </c>
      <c r="K25" s="38">
        <f>LEN('3ª Borrador ENTRADA 4D'!K25)*VLOOKUP('3ª Borrador SAÍDA 4D '!K$2,Puntos!$A:$B,2,)</f>
        <v>1</v>
      </c>
      <c r="L25" s="38">
        <f>LEN('3ª Borrador ENTRADA 4D'!L25)*VLOOKUP('3ª Borrador SAÍDA 4D '!L$2,Puntos!$A:$B,2,)</f>
        <v>0</v>
      </c>
      <c r="M25" s="38">
        <f>LEN('3ª Borrador ENTRADA 4D'!M25)*VLOOKUP('3ª Borrador SAÍDA 4D '!M$2,Puntos!$A:$B,2,)</f>
        <v>0</v>
      </c>
      <c r="N25" s="38">
        <f>LEN('3ª Borrador ENTRADA 4D'!N25)*VLOOKUP('3ª Borrador SAÍDA 4D '!N$2,Puntos!$A:$B,2,)</f>
        <v>0</v>
      </c>
      <c r="O25" s="38">
        <f>LEN('3ª Borrador ENTRADA 4D'!O25)*VLOOKUP('3ª Borrador SAÍDA 4D '!O$2,Puntos!$A:$B,2,)</f>
        <v>0</v>
      </c>
      <c r="P25" s="38">
        <f>LEN('3ª Borrador ENTRADA 4D'!P25)*VLOOKUP('3ª Borrador SAÍDA 4D '!P$2,Puntos!$A:$B,2,)</f>
        <v>-2</v>
      </c>
      <c r="Q25" s="38">
        <f>LEN('3ª Borrador ENTRADA 4D'!Q25)*VLOOKUP('3ª Borrador SAÍDA 4D '!Q$2,Puntos!$A:$B,2,)</f>
        <v>0</v>
      </c>
      <c r="R25" s="38">
        <f>LEN('3ª Borrador ENTRADA 4D'!R25)*VLOOKUP('3ª Borrador SAÍDA 4D '!R$2,Puntos!$A:$B,2,)</f>
        <v>0</v>
      </c>
      <c r="S25" s="38">
        <f>LEN('3ª Borrador ENTRADA 4D'!S25)*VLOOKUP('3ª Borrador SAÍDA 4D '!S$2,Puntos!$A:$B,2,)</f>
        <v>0</v>
      </c>
      <c r="T25" s="38">
        <f>LEN('3ª Borrador ENTRADA 4D'!T25)*VLOOKUP('3ª Borrador SAÍDA 4D '!T$2,Puntos!$A:$B,2,)</f>
        <v>0</v>
      </c>
      <c r="U25" s="38">
        <f>LEN('3ª Borrador ENTRADA 4D'!U25)*VLOOKUP('3ª Borrador SAÍDA 4D '!U$2,Puntos!$A:$B,2,)</f>
        <v>0</v>
      </c>
      <c r="V25" s="38">
        <f>LEN('3ª Borrador ENTRADA 4D'!V25)*VLOOKUP('3ª Borrador SAÍDA 4D '!V$2,Puntos!$A:$B,2,)</f>
        <v>0</v>
      </c>
      <c r="W25" s="38">
        <f>LEN('3ª Borrador ENTRADA 4D'!W25)*VLOOKUP('3ª Borrador SAÍDA 4D '!W$2,Puntos!$A:$B,2,)</f>
        <v>0</v>
      </c>
      <c r="X25" s="28" t="s">
        <v>82</v>
      </c>
      <c r="Y25" s="12" t="s">
        <v>201</v>
      </c>
      <c r="Z25" s="39">
        <f t="shared" si="0"/>
        <v>7</v>
      </c>
      <c r="AA25" s="39">
        <f t="shared" si="1"/>
        <v>-2</v>
      </c>
      <c r="AB25" s="32">
        <f t="shared" si="2"/>
        <v>5</v>
      </c>
      <c r="AC25" s="32">
        <f>AB25+'2ª Borrador SAÍDA 4D '!AC25</f>
        <v>26</v>
      </c>
      <c r="AD25" s="32"/>
    </row>
    <row r="26" spans="1:30" ht="14.25" customHeight="1">
      <c r="A26" s="12" t="s">
        <v>202</v>
      </c>
      <c r="B26" s="38">
        <f>LEN('3ª Borrador ENTRADA 4D'!B26)*VLOOKUP('3ª Borrador SAÍDA 4D '!B$2,Puntos!$A:$B,2,)</f>
        <v>0</v>
      </c>
      <c r="C26" s="38">
        <f>LEN('3ª Borrador ENTRADA 4D'!C26)*VLOOKUP('3ª Borrador SAÍDA 4D '!C$2,Puntos!$A:$B,2,)</f>
        <v>3</v>
      </c>
      <c r="D26" s="38">
        <f>LEN('3ª Borrador ENTRADA 4D'!D26)*VLOOKUP('3ª Borrador SAÍDA 4D '!D$2,Puntos!$A:$B,2,)</f>
        <v>0</v>
      </c>
      <c r="E26" s="38">
        <f>LEN('3ª Borrador ENTRADA 4D'!E26)*VLOOKUP('3ª Borrador SAÍDA 4D '!E$2,Puntos!$A:$B,2,)</f>
        <v>0</v>
      </c>
      <c r="F26" s="38">
        <f>LEN('3ª Borrador ENTRADA 4D'!F26)*VLOOKUP('3ª Borrador SAÍDA 4D '!F$2,Puntos!$A:$B,2,)</f>
        <v>0</v>
      </c>
      <c r="G26" s="38">
        <f>LEN('3ª Borrador ENTRADA 4D'!G26)*VLOOKUP('3ª Borrador SAÍDA 4D '!G$2,Puntos!$A:$B,2,)</f>
        <v>0</v>
      </c>
      <c r="H26" s="38">
        <f>LEN('3ª Borrador ENTRADA 4D'!H26)*VLOOKUP('3ª Borrador SAÍDA 4D '!H$2,Puntos!$A:$B,2,)</f>
        <v>0</v>
      </c>
      <c r="I26" s="38">
        <f>LEN('3ª Borrador ENTRADA 4D'!I26)*VLOOKUP('3ª Borrador SAÍDA 4D '!I$2,Puntos!$A:$B,2,)</f>
        <v>0</v>
      </c>
      <c r="J26" s="38">
        <f>LEN('3ª Borrador ENTRADA 4D'!J26)*VLOOKUP('3ª Borrador SAÍDA 4D '!J$2,Puntos!$A:$B,2,)</f>
        <v>0</v>
      </c>
      <c r="K26" s="38">
        <f>LEN('3ª Borrador ENTRADA 4D'!K26)*VLOOKUP('3ª Borrador SAÍDA 4D '!K$2,Puntos!$A:$B,2,)</f>
        <v>1</v>
      </c>
      <c r="L26" s="38">
        <f>LEN('3ª Borrador ENTRADA 4D'!L26)*VLOOKUP('3ª Borrador SAÍDA 4D '!L$2,Puntos!$A:$B,2,)</f>
        <v>0</v>
      </c>
      <c r="M26" s="38">
        <f>LEN('3ª Borrador ENTRADA 4D'!M26)*VLOOKUP('3ª Borrador SAÍDA 4D '!M$2,Puntos!$A:$B,2,)</f>
        <v>0</v>
      </c>
      <c r="N26" s="38">
        <f>LEN('3ª Borrador ENTRADA 4D'!N26)*VLOOKUP('3ª Borrador SAÍDA 4D '!N$2,Puntos!$A:$B,2,)</f>
        <v>0</v>
      </c>
      <c r="O26" s="38">
        <f>LEN('3ª Borrador ENTRADA 4D'!O26)*VLOOKUP('3ª Borrador SAÍDA 4D '!O$2,Puntos!$A:$B,2,)</f>
        <v>0</v>
      </c>
      <c r="P26" s="38">
        <f>LEN('3ª Borrador ENTRADA 4D'!P26)*VLOOKUP('3ª Borrador SAÍDA 4D '!P$2,Puntos!$A:$B,2,)</f>
        <v>-2</v>
      </c>
      <c r="Q26" s="38">
        <f>LEN('3ª Borrador ENTRADA 4D'!Q26)*VLOOKUP('3ª Borrador SAÍDA 4D '!Q$2,Puntos!$A:$B,2,)</f>
        <v>0</v>
      </c>
      <c r="R26" s="38">
        <f>LEN('3ª Borrador ENTRADA 4D'!R26)*VLOOKUP('3ª Borrador SAÍDA 4D '!R$2,Puntos!$A:$B,2,)</f>
        <v>0</v>
      </c>
      <c r="S26" s="38">
        <f>LEN('3ª Borrador ENTRADA 4D'!S26)*VLOOKUP('3ª Borrador SAÍDA 4D '!S$2,Puntos!$A:$B,2,)</f>
        <v>0</v>
      </c>
      <c r="T26" s="38">
        <f>LEN('3ª Borrador ENTRADA 4D'!T26)*VLOOKUP('3ª Borrador SAÍDA 4D '!T$2,Puntos!$A:$B,2,)</f>
        <v>0</v>
      </c>
      <c r="U26" s="38">
        <f>LEN('3ª Borrador ENTRADA 4D'!U26)*VLOOKUP('3ª Borrador SAÍDA 4D '!U$2,Puntos!$A:$B,2,)</f>
        <v>0</v>
      </c>
      <c r="V26" s="38">
        <f>LEN('3ª Borrador ENTRADA 4D'!V26)*VLOOKUP('3ª Borrador SAÍDA 4D '!V$2,Puntos!$A:$B,2,)</f>
        <v>0</v>
      </c>
      <c r="W26" s="38">
        <f>LEN('3ª Borrador ENTRADA 4D'!W26)*VLOOKUP('3ª Borrador SAÍDA 4D '!W$2,Puntos!$A:$B,2,)</f>
        <v>0</v>
      </c>
      <c r="X26" s="26" t="s">
        <v>83</v>
      </c>
      <c r="Y26" s="12" t="s">
        <v>202</v>
      </c>
      <c r="Z26" s="39">
        <f t="shared" si="0"/>
        <v>4</v>
      </c>
      <c r="AA26" s="39">
        <f t="shared" si="1"/>
        <v>-2</v>
      </c>
      <c r="AB26" s="32">
        <f t="shared" si="2"/>
        <v>2</v>
      </c>
      <c r="AC26" s="32">
        <f>AB26+'2ª Borrador SAÍDA 4D '!AC26</f>
        <v>86</v>
      </c>
      <c r="AD26" s="32"/>
    </row>
    <row r="27" spans="1:30" ht="14.25" customHeight="1">
      <c r="A27" s="12" t="s">
        <v>207</v>
      </c>
      <c r="B27" s="38">
        <f>LEN('3ª Borrador ENTRADA 4D'!B27)*VLOOKUP('3ª Borrador SAÍDA 4D '!B$2,Puntos!$A:$B,2,)</f>
        <v>0</v>
      </c>
      <c r="C27" s="38">
        <f>LEN('3ª Borrador ENTRADA 4D'!C27)*VLOOKUP('3ª Borrador SAÍDA 4D '!C$2,Puntos!$A:$B,2,)</f>
        <v>12</v>
      </c>
      <c r="D27" s="38">
        <f>LEN('3ª Borrador ENTRADA 4D'!D27)*VLOOKUP('3ª Borrador SAÍDA 4D '!D$2,Puntos!$A:$B,2,)</f>
        <v>0</v>
      </c>
      <c r="E27" s="38">
        <f>LEN('3ª Borrador ENTRADA 4D'!E27)*VLOOKUP('3ª Borrador SAÍDA 4D '!E$2,Puntos!$A:$B,2,)</f>
        <v>0</v>
      </c>
      <c r="F27" s="38">
        <f>LEN('3ª Borrador ENTRADA 4D'!F27)*VLOOKUP('3ª Borrador SAÍDA 4D '!F$2,Puntos!$A:$B,2,)</f>
        <v>0</v>
      </c>
      <c r="G27" s="38">
        <f>LEN('3ª Borrador ENTRADA 4D'!G27)*VLOOKUP('3ª Borrador SAÍDA 4D '!G$2,Puntos!$A:$B,2,)</f>
        <v>0</v>
      </c>
      <c r="H27" s="38">
        <f>LEN('3ª Borrador ENTRADA 4D'!H27)*VLOOKUP('3ª Borrador SAÍDA 4D '!H$2,Puntos!$A:$B,2,)</f>
        <v>0</v>
      </c>
      <c r="I27" s="38">
        <f>LEN('3ª Borrador ENTRADA 4D'!I27)*VLOOKUP('3ª Borrador SAÍDA 4D '!I$2,Puntos!$A:$B,2,)</f>
        <v>0</v>
      </c>
      <c r="J27" s="38">
        <f>LEN('3ª Borrador ENTRADA 4D'!J27)*VLOOKUP('3ª Borrador SAÍDA 4D '!J$2,Puntos!$A:$B,2,)</f>
        <v>0</v>
      </c>
      <c r="K27" s="38">
        <f>LEN('3ª Borrador ENTRADA 4D'!K27)*VLOOKUP('3ª Borrador SAÍDA 4D '!K$2,Puntos!$A:$B,2,)</f>
        <v>1</v>
      </c>
      <c r="L27" s="38">
        <f>LEN('3ª Borrador ENTRADA 4D'!L27)*VLOOKUP('3ª Borrador SAÍDA 4D '!L$2,Puntos!$A:$B,2,)</f>
        <v>0</v>
      </c>
      <c r="M27" s="38">
        <f>LEN('3ª Borrador ENTRADA 4D'!M27)*VLOOKUP('3ª Borrador SAÍDA 4D '!M$2,Puntos!$A:$B,2,)</f>
        <v>0</v>
      </c>
      <c r="N27" s="38">
        <f>LEN('3ª Borrador ENTRADA 4D'!N27)*VLOOKUP('3ª Borrador SAÍDA 4D '!N$2,Puntos!$A:$B,2,)</f>
        <v>0</v>
      </c>
      <c r="O27" s="38">
        <f>LEN('3ª Borrador ENTRADA 4D'!O27)*VLOOKUP('3ª Borrador SAÍDA 4D '!O$2,Puntos!$A:$B,2,)</f>
        <v>0</v>
      </c>
      <c r="P27" s="38">
        <f>LEN('3ª Borrador ENTRADA 4D'!P27)*VLOOKUP('3ª Borrador SAÍDA 4D '!P$2,Puntos!$A:$B,2,)</f>
        <v>-2</v>
      </c>
      <c r="Q27" s="38">
        <f>LEN('3ª Borrador ENTRADA 4D'!Q27)*VLOOKUP('3ª Borrador SAÍDA 4D '!Q$2,Puntos!$A:$B,2,)</f>
        <v>0</v>
      </c>
      <c r="R27" s="38">
        <f>LEN('3ª Borrador ENTRADA 4D'!R27)*VLOOKUP('3ª Borrador SAÍDA 4D '!R$2,Puntos!$A:$B,2,)</f>
        <v>0</v>
      </c>
      <c r="S27" s="38">
        <f>LEN('3ª Borrador ENTRADA 4D'!S27)*VLOOKUP('3ª Borrador SAÍDA 4D '!S$2,Puntos!$A:$B,2,)</f>
        <v>0</v>
      </c>
      <c r="T27" s="38">
        <f>LEN('3ª Borrador ENTRADA 4D'!T27)*VLOOKUP('3ª Borrador SAÍDA 4D '!T$2,Puntos!$A:$B,2,)</f>
        <v>0</v>
      </c>
      <c r="U27" s="38">
        <f>LEN('3ª Borrador ENTRADA 4D'!U27)*VLOOKUP('3ª Borrador SAÍDA 4D '!U$2,Puntos!$A:$B,2,)</f>
        <v>0</v>
      </c>
      <c r="V27" s="38">
        <f>LEN('3ª Borrador ENTRADA 4D'!V27)*VLOOKUP('3ª Borrador SAÍDA 4D '!V$2,Puntos!$A:$B,2,)</f>
        <v>0</v>
      </c>
      <c r="W27" s="38">
        <f>LEN('3ª Borrador ENTRADA 4D'!W27)*VLOOKUP('3ª Borrador SAÍDA 4D '!W$2,Puntos!$A:$B,2,)</f>
        <v>0</v>
      </c>
      <c r="X27" s="28" t="s">
        <v>84</v>
      </c>
      <c r="Y27" s="12" t="s">
        <v>207</v>
      </c>
      <c r="Z27" s="39">
        <f t="shared" si="0"/>
        <v>13</v>
      </c>
      <c r="AA27" s="39">
        <f t="shared" si="1"/>
        <v>-2</v>
      </c>
      <c r="AB27" s="32">
        <f t="shared" si="2"/>
        <v>11</v>
      </c>
      <c r="AC27" s="32">
        <f>AB27+'2ª Borrador SAÍDA 4D '!AC27</f>
        <v>81</v>
      </c>
      <c r="AD27" s="32"/>
    </row>
    <row r="28" spans="1:30" ht="14.25" customHeight="1">
      <c r="A28" s="12" t="s">
        <v>203</v>
      </c>
      <c r="B28" s="38">
        <f>LEN('3ª Borrador ENTRADA 4D'!B28)*VLOOKUP('3ª Borrador SAÍDA 4D '!B$2,Puntos!$A:$B,2,)</f>
        <v>0</v>
      </c>
      <c r="C28" s="38">
        <f>LEN('3ª Borrador ENTRADA 4D'!C28)*VLOOKUP('3ª Borrador SAÍDA 4D '!C$2,Puntos!$A:$B,2,)</f>
        <v>9</v>
      </c>
      <c r="D28" s="38">
        <f>LEN('3ª Borrador ENTRADA 4D'!D28)*VLOOKUP('3ª Borrador SAÍDA 4D '!D$2,Puntos!$A:$B,2,)</f>
        <v>0</v>
      </c>
      <c r="E28" s="38">
        <f>LEN('3ª Borrador ENTRADA 4D'!E28)*VLOOKUP('3ª Borrador SAÍDA 4D '!E$2,Puntos!$A:$B,2,)</f>
        <v>0</v>
      </c>
      <c r="F28" s="38">
        <f>LEN('3ª Borrador ENTRADA 4D'!F28)*VLOOKUP('3ª Borrador SAÍDA 4D '!F$2,Puntos!$A:$B,2,)</f>
        <v>0</v>
      </c>
      <c r="G28" s="38">
        <f>LEN('3ª Borrador ENTRADA 4D'!G28)*VLOOKUP('3ª Borrador SAÍDA 4D '!G$2,Puntos!$A:$B,2,)</f>
        <v>0</v>
      </c>
      <c r="H28" s="38">
        <f>LEN('3ª Borrador ENTRADA 4D'!H28)*VLOOKUP('3ª Borrador SAÍDA 4D '!H$2,Puntos!$A:$B,2,)</f>
        <v>0</v>
      </c>
      <c r="I28" s="38">
        <f>LEN('3ª Borrador ENTRADA 4D'!I28)*VLOOKUP('3ª Borrador SAÍDA 4D '!I$2,Puntos!$A:$B,2,)</f>
        <v>0</v>
      </c>
      <c r="J28" s="38">
        <f>LEN('3ª Borrador ENTRADA 4D'!J28)*VLOOKUP('3ª Borrador SAÍDA 4D '!J$2,Puntos!$A:$B,2,)</f>
        <v>0</v>
      </c>
      <c r="K28" s="38">
        <f>LEN('3ª Borrador ENTRADA 4D'!K28)*VLOOKUP('3ª Borrador SAÍDA 4D '!K$2,Puntos!$A:$B,2,)</f>
        <v>1</v>
      </c>
      <c r="L28" s="38">
        <f>LEN('3ª Borrador ENTRADA 4D'!L28)*VLOOKUP('3ª Borrador SAÍDA 4D '!L$2,Puntos!$A:$B,2,)</f>
        <v>0</v>
      </c>
      <c r="M28" s="38">
        <f>LEN('3ª Borrador ENTRADA 4D'!M28)*VLOOKUP('3ª Borrador SAÍDA 4D '!M$2,Puntos!$A:$B,2,)</f>
        <v>0</v>
      </c>
      <c r="N28" s="38">
        <f>LEN('3ª Borrador ENTRADA 4D'!N28)*VLOOKUP('3ª Borrador SAÍDA 4D '!N$2,Puntos!$A:$B,2,)</f>
        <v>0</v>
      </c>
      <c r="O28" s="38">
        <f>LEN('3ª Borrador ENTRADA 4D'!O28)*VLOOKUP('3ª Borrador SAÍDA 4D '!O$2,Puntos!$A:$B,2,)</f>
        <v>0</v>
      </c>
      <c r="P28" s="38">
        <f>LEN('3ª Borrador ENTRADA 4D'!P28)*VLOOKUP('3ª Borrador SAÍDA 4D '!P$2,Puntos!$A:$B,2,)</f>
        <v>-2</v>
      </c>
      <c r="Q28" s="38">
        <f>LEN('3ª Borrador ENTRADA 4D'!Q28)*VLOOKUP('3ª Borrador SAÍDA 4D '!Q$2,Puntos!$A:$B,2,)</f>
        <v>0</v>
      </c>
      <c r="R28" s="38">
        <f>LEN('3ª Borrador ENTRADA 4D'!R28)*VLOOKUP('3ª Borrador SAÍDA 4D '!R$2,Puntos!$A:$B,2,)</f>
        <v>0</v>
      </c>
      <c r="S28" s="38">
        <f>LEN('3ª Borrador ENTRADA 4D'!S28)*VLOOKUP('3ª Borrador SAÍDA 4D '!S$2,Puntos!$A:$B,2,)</f>
        <v>0</v>
      </c>
      <c r="T28" s="38">
        <f>LEN('3ª Borrador ENTRADA 4D'!T28)*VLOOKUP('3ª Borrador SAÍDA 4D '!T$2,Puntos!$A:$B,2,)</f>
        <v>0</v>
      </c>
      <c r="U28" s="38">
        <f>LEN('3ª Borrador ENTRADA 4D'!U28)*VLOOKUP('3ª Borrador SAÍDA 4D '!U$2,Puntos!$A:$B,2,)</f>
        <v>0</v>
      </c>
      <c r="V28" s="38">
        <f>LEN('3ª Borrador ENTRADA 4D'!V28)*VLOOKUP('3ª Borrador SAÍDA 4D '!V$2,Puntos!$A:$B,2,)</f>
        <v>0</v>
      </c>
      <c r="W28" s="38">
        <f>LEN('3ª Borrador ENTRADA 4D'!W28)*VLOOKUP('3ª Borrador SAÍDA 4D '!W$2,Puntos!$A:$B,2,)</f>
        <v>0</v>
      </c>
      <c r="X28" s="29" t="s">
        <v>85</v>
      </c>
      <c r="Y28" s="12" t="s">
        <v>203</v>
      </c>
      <c r="Z28" s="39">
        <f t="shared" si="0"/>
        <v>10</v>
      </c>
      <c r="AA28" s="39">
        <f t="shared" si="1"/>
        <v>-2</v>
      </c>
      <c r="AB28" s="32">
        <f t="shared" si="2"/>
        <v>8</v>
      </c>
      <c r="AC28" s="32">
        <f>AB28+'2ª Borrador SAÍDA 4D '!AC28</f>
        <v>87</v>
      </c>
      <c r="AD28" s="32"/>
    </row>
    <row r="29" spans="1:30" ht="14.25" customHeight="1">
      <c r="Z29" s="31"/>
      <c r="AA29" s="31" t="s">
        <v>90</v>
      </c>
      <c r="AB29" s="53">
        <f>AVERAGE(AB3:AB28)</f>
        <v>9.8076923076923084</v>
      </c>
      <c r="AC29" s="32"/>
      <c r="AD29" s="32"/>
    </row>
    <row r="30" spans="1:30" ht="14.25" customHeight="1">
      <c r="X30" s="30"/>
      <c r="Z30" s="31"/>
      <c r="AA30" s="31" t="s">
        <v>91</v>
      </c>
      <c r="AB30" s="32">
        <f>QUARTILE(AB$3:AB$28,1)</f>
        <v>6</v>
      </c>
      <c r="AC30" s="32"/>
      <c r="AD30" s="32"/>
    </row>
    <row r="31" spans="1:30" ht="14.25" customHeight="1">
      <c r="X31" s="30"/>
      <c r="Z31" s="31"/>
      <c r="AA31" s="31" t="s">
        <v>92</v>
      </c>
      <c r="AB31" s="32">
        <f>QUARTILE(AB$3:AB$28,2)</f>
        <v>8</v>
      </c>
      <c r="AC31" s="32"/>
      <c r="AD31" s="32"/>
    </row>
    <row r="32" spans="1:30" ht="14.25" customHeight="1">
      <c r="X32" s="30"/>
      <c r="Z32" s="31"/>
      <c r="AA32" s="31" t="s">
        <v>93</v>
      </c>
      <c r="AB32" s="32">
        <f>QUARTILE(AB$3:AB$28,3)</f>
        <v>15.25</v>
      </c>
      <c r="AC32" s="32"/>
      <c r="AD32" s="32"/>
    </row>
    <row r="33" spans="24:30" ht="14.25" customHeight="1">
      <c r="X33" s="30"/>
      <c r="Z33" s="31"/>
      <c r="AA33" s="31" t="s">
        <v>94</v>
      </c>
      <c r="AB33" s="32">
        <f>PERCENTILE($AB$3:$AB$28,0.9)</f>
        <v>16</v>
      </c>
      <c r="AC33" s="32"/>
      <c r="AD33" s="32"/>
    </row>
    <row r="34" spans="24:30" ht="14.25" customHeight="1">
      <c r="X34" s="30"/>
      <c r="Z34" s="31"/>
      <c r="AA34" s="31" t="s">
        <v>95</v>
      </c>
      <c r="AB34" s="32">
        <f>MAX($AB$3:$AB$28)</f>
        <v>16</v>
      </c>
      <c r="AC34" s="32"/>
      <c r="AD34" s="32"/>
    </row>
    <row r="35" spans="24:30" ht="14.25" customHeight="1">
      <c r="X35" s="30"/>
      <c r="Z35" s="31"/>
      <c r="AA35" s="31" t="s">
        <v>96</v>
      </c>
      <c r="AB35" s="32">
        <f>MIN($AB$3:$AB$28)</f>
        <v>2</v>
      </c>
      <c r="AC35" s="32"/>
      <c r="AD35" s="32"/>
    </row>
    <row r="36" spans="24:30" ht="14.25" customHeight="1">
      <c r="X36" s="30"/>
      <c r="Z36" s="31"/>
      <c r="AA36" s="31"/>
      <c r="AB36" s="32"/>
      <c r="AC36" s="32"/>
      <c r="AD36" s="32"/>
    </row>
    <row r="37" spans="24:30" ht="14.25" customHeight="1">
      <c r="X37" s="30"/>
      <c r="Z37" s="31"/>
      <c r="AA37" s="31"/>
      <c r="AB37" s="32"/>
      <c r="AC37" s="32"/>
      <c r="AD37" s="32"/>
    </row>
    <row r="38" spans="24:30" ht="14.25" customHeight="1">
      <c r="X38" s="30"/>
      <c r="Z38" s="31"/>
      <c r="AA38" s="31"/>
      <c r="AB38" s="32"/>
      <c r="AC38" s="32"/>
      <c r="AD38" s="32"/>
    </row>
    <row r="39" spans="24:30" ht="14.25" customHeight="1">
      <c r="X39" s="30"/>
      <c r="Z39" s="31"/>
      <c r="AA39" s="31"/>
      <c r="AB39" s="32"/>
      <c r="AC39" s="32"/>
      <c r="AD39" s="32"/>
    </row>
    <row r="40" spans="24:30" ht="14.25" customHeight="1">
      <c r="X40" s="30"/>
      <c r="Z40" s="31"/>
      <c r="AA40" s="31"/>
      <c r="AB40" s="32"/>
      <c r="AC40" s="32"/>
      <c r="AD40" s="32"/>
    </row>
    <row r="41" spans="24:30" ht="14.25" customHeight="1">
      <c r="X41" s="30"/>
      <c r="Z41" s="31"/>
      <c r="AA41" s="31"/>
      <c r="AB41" s="32"/>
      <c r="AC41" s="32"/>
      <c r="AD41" s="32"/>
    </row>
    <row r="42" spans="24:30" ht="14.25" customHeight="1">
      <c r="X42" s="30"/>
      <c r="Z42" s="31"/>
      <c r="AA42" s="31"/>
      <c r="AB42" s="32"/>
      <c r="AC42" s="32"/>
      <c r="AD42" s="32"/>
    </row>
    <row r="43" spans="24:30" ht="14.25" customHeight="1">
      <c r="X43" s="30"/>
      <c r="Z43" s="31"/>
      <c r="AA43" s="31"/>
      <c r="AB43" s="32"/>
      <c r="AC43" s="32"/>
      <c r="AD43" s="32"/>
    </row>
    <row r="44" spans="24:30" ht="14.25" customHeight="1">
      <c r="X44" s="30"/>
      <c r="Z44" s="31"/>
      <c r="AA44" s="31"/>
      <c r="AB44" s="32"/>
      <c r="AC44" s="32"/>
      <c r="AD44" s="32"/>
    </row>
    <row r="45" spans="24:30" ht="14.25" customHeight="1">
      <c r="X45" s="30"/>
      <c r="Z45" s="31"/>
      <c r="AA45" s="31"/>
      <c r="AB45" s="32"/>
      <c r="AC45" s="32"/>
      <c r="AD45" s="32"/>
    </row>
    <row r="46" spans="24:30" ht="14.25" customHeight="1">
      <c r="X46" s="30"/>
      <c r="Z46" s="31"/>
      <c r="AA46" s="31"/>
      <c r="AB46" s="32"/>
      <c r="AC46" s="32"/>
      <c r="AD46" s="32"/>
    </row>
    <row r="47" spans="24:30" ht="14.25" customHeight="1">
      <c r="X47" s="30"/>
      <c r="Z47" s="31"/>
      <c r="AA47" s="31"/>
      <c r="AB47" s="32"/>
      <c r="AC47" s="32"/>
      <c r="AD47" s="32"/>
    </row>
    <row r="48" spans="24:30" ht="14.25" customHeight="1">
      <c r="X48" s="30"/>
      <c r="Z48" s="31"/>
      <c r="AA48" s="31"/>
      <c r="AB48" s="32"/>
      <c r="AC48" s="32"/>
      <c r="AD48" s="32"/>
    </row>
    <row r="49" spans="24:30" ht="14.25" customHeight="1">
      <c r="X49" s="30"/>
      <c r="Z49" s="31"/>
      <c r="AA49" s="31"/>
      <c r="AB49" s="32"/>
      <c r="AC49" s="32"/>
      <c r="AD49" s="32"/>
    </row>
    <row r="50" spans="24:30" ht="14.25" customHeight="1">
      <c r="X50" s="30"/>
      <c r="Z50" s="31"/>
      <c r="AA50" s="31"/>
      <c r="AB50" s="32"/>
      <c r="AC50" s="32"/>
      <c r="AD50" s="32"/>
    </row>
    <row r="51" spans="24:30" ht="14.25" customHeight="1">
      <c r="X51" s="30"/>
      <c r="Z51" s="31"/>
      <c r="AA51" s="31"/>
      <c r="AB51" s="32"/>
      <c r="AC51" s="32"/>
      <c r="AD51" s="32"/>
    </row>
    <row r="52" spans="24:30" ht="14.25" customHeight="1">
      <c r="X52" s="30"/>
      <c r="Z52" s="31"/>
      <c r="AA52" s="31"/>
      <c r="AB52" s="32"/>
      <c r="AC52" s="32"/>
      <c r="AD52" s="32"/>
    </row>
    <row r="53" spans="24:30" ht="14.25" customHeight="1">
      <c r="X53" s="30"/>
      <c r="Z53" s="31"/>
      <c r="AA53" s="31"/>
      <c r="AB53" s="32"/>
      <c r="AC53" s="32"/>
      <c r="AD53" s="32"/>
    </row>
    <row r="54" spans="24:30" ht="14.25" customHeight="1">
      <c r="X54" s="30"/>
      <c r="Z54" s="31"/>
      <c r="AA54" s="31"/>
      <c r="AB54" s="32"/>
      <c r="AC54" s="32"/>
      <c r="AD54" s="32"/>
    </row>
    <row r="55" spans="24:30" ht="14.25" customHeight="1">
      <c r="X55" s="30"/>
      <c r="Z55" s="31"/>
      <c r="AA55" s="31"/>
      <c r="AB55" s="32"/>
      <c r="AC55" s="32"/>
      <c r="AD55" s="32"/>
    </row>
    <row r="56" spans="24:30" ht="14.25" customHeight="1">
      <c r="X56" s="30"/>
      <c r="Z56" s="31"/>
      <c r="AA56" s="31"/>
      <c r="AB56" s="32"/>
      <c r="AC56" s="32"/>
      <c r="AD56" s="32"/>
    </row>
    <row r="57" spans="24:30" ht="14.25" customHeight="1">
      <c r="X57" s="30"/>
      <c r="Z57" s="31"/>
      <c r="AA57" s="31"/>
      <c r="AB57" s="32"/>
      <c r="AC57" s="32"/>
      <c r="AD57" s="32"/>
    </row>
    <row r="58" spans="24:30" ht="14.25" customHeight="1">
      <c r="X58" s="30"/>
      <c r="Z58" s="31"/>
      <c r="AA58" s="31"/>
      <c r="AB58" s="32"/>
      <c r="AC58" s="32"/>
      <c r="AD58" s="32"/>
    </row>
    <row r="59" spans="24:30" ht="14.25" customHeight="1">
      <c r="X59" s="30"/>
      <c r="Z59" s="31"/>
      <c r="AA59" s="31"/>
      <c r="AB59" s="32"/>
      <c r="AC59" s="32"/>
      <c r="AD59" s="32"/>
    </row>
    <row r="60" spans="24:30" ht="14.25" customHeight="1">
      <c r="X60" s="30"/>
      <c r="Z60" s="31"/>
      <c r="AA60" s="31"/>
      <c r="AB60" s="32"/>
      <c r="AC60" s="32"/>
      <c r="AD60" s="32"/>
    </row>
    <row r="61" spans="24:30" ht="14.25" customHeight="1">
      <c r="X61" s="30"/>
      <c r="Z61" s="31"/>
      <c r="AA61" s="31"/>
      <c r="AB61" s="32"/>
      <c r="AC61" s="32"/>
      <c r="AD61" s="32"/>
    </row>
    <row r="62" spans="24:30" ht="14.25" customHeight="1">
      <c r="X62" s="30"/>
      <c r="Z62" s="31"/>
      <c r="AA62" s="31"/>
      <c r="AB62" s="32"/>
      <c r="AC62" s="32"/>
      <c r="AD62" s="32"/>
    </row>
    <row r="63" spans="24:30" ht="14.25" customHeight="1">
      <c r="X63" s="30"/>
      <c r="Z63" s="31"/>
      <c r="AA63" s="31"/>
      <c r="AB63" s="32"/>
      <c r="AC63" s="32"/>
      <c r="AD63" s="32"/>
    </row>
    <row r="64" spans="24:30" ht="14.25" customHeight="1">
      <c r="X64" s="30"/>
      <c r="Z64" s="31"/>
      <c r="AA64" s="31"/>
      <c r="AB64" s="32"/>
      <c r="AC64" s="32"/>
      <c r="AD64" s="32"/>
    </row>
    <row r="65" spans="24:30" ht="14.25" customHeight="1">
      <c r="X65" s="30"/>
      <c r="Z65" s="31"/>
      <c r="AA65" s="31"/>
      <c r="AB65" s="32"/>
      <c r="AC65" s="32"/>
      <c r="AD65" s="32"/>
    </row>
    <row r="66" spans="24:30" ht="14.25" customHeight="1">
      <c r="X66" s="30"/>
      <c r="Z66" s="31"/>
      <c r="AA66" s="31"/>
      <c r="AB66" s="32"/>
      <c r="AC66" s="32"/>
      <c r="AD66" s="32"/>
    </row>
    <row r="67" spans="24:30" ht="14.25" customHeight="1">
      <c r="X67" s="30"/>
      <c r="Z67" s="31"/>
      <c r="AA67" s="31"/>
      <c r="AB67" s="32"/>
      <c r="AC67" s="32"/>
      <c r="AD67" s="32"/>
    </row>
    <row r="68" spans="24:30" ht="14.25" customHeight="1">
      <c r="X68" s="30"/>
      <c r="Z68" s="31"/>
      <c r="AA68" s="31"/>
      <c r="AB68" s="32"/>
      <c r="AC68" s="32"/>
      <c r="AD68" s="32"/>
    </row>
    <row r="69" spans="24:30" ht="14.25" customHeight="1">
      <c r="X69" s="30"/>
      <c r="Z69" s="31"/>
      <c r="AA69" s="31"/>
      <c r="AB69" s="32"/>
      <c r="AC69" s="32"/>
      <c r="AD69" s="32"/>
    </row>
    <row r="70" spans="24:30" ht="14.25" customHeight="1">
      <c r="X70" s="30"/>
      <c r="Z70" s="31"/>
      <c r="AA70" s="31"/>
      <c r="AB70" s="32"/>
      <c r="AC70" s="32"/>
      <c r="AD70" s="32"/>
    </row>
    <row r="71" spans="24:30" ht="14.25" customHeight="1">
      <c r="X71" s="30"/>
      <c r="Z71" s="31"/>
      <c r="AA71" s="31"/>
      <c r="AB71" s="32"/>
      <c r="AC71" s="32"/>
      <c r="AD71" s="32"/>
    </row>
    <row r="72" spans="24:30" ht="14.25" customHeight="1">
      <c r="X72" s="30"/>
      <c r="Z72" s="31"/>
      <c r="AA72" s="31"/>
      <c r="AB72" s="32"/>
      <c r="AC72" s="32"/>
      <c r="AD72" s="32"/>
    </row>
    <row r="73" spans="24:30" ht="14.25" customHeight="1">
      <c r="X73" s="30"/>
      <c r="Z73" s="31"/>
      <c r="AA73" s="31"/>
      <c r="AB73" s="32"/>
      <c r="AC73" s="32"/>
      <c r="AD73" s="32"/>
    </row>
    <row r="74" spans="24:30" ht="14.25" customHeight="1">
      <c r="X74" s="30"/>
      <c r="Z74" s="31"/>
      <c r="AA74" s="31"/>
      <c r="AB74" s="32"/>
      <c r="AC74" s="32"/>
      <c r="AD74" s="32"/>
    </row>
    <row r="75" spans="24:30" ht="14.25" customHeight="1">
      <c r="X75" s="30"/>
      <c r="Z75" s="31"/>
      <c r="AA75" s="31"/>
      <c r="AB75" s="32"/>
      <c r="AC75" s="32"/>
      <c r="AD75" s="32"/>
    </row>
    <row r="76" spans="24:30" ht="14.25" customHeight="1">
      <c r="X76" s="30"/>
      <c r="Z76" s="31"/>
      <c r="AA76" s="31"/>
      <c r="AB76" s="32"/>
      <c r="AC76" s="32"/>
      <c r="AD76" s="32"/>
    </row>
    <row r="77" spans="24:30" ht="14.25" customHeight="1">
      <c r="X77" s="30"/>
      <c r="Z77" s="31"/>
      <c r="AA77" s="31"/>
      <c r="AB77" s="32"/>
      <c r="AC77" s="32"/>
      <c r="AD77" s="32"/>
    </row>
    <row r="78" spans="24:30" ht="14.25" customHeight="1">
      <c r="X78" s="30"/>
      <c r="Z78" s="31"/>
      <c r="AA78" s="31"/>
      <c r="AB78" s="32"/>
      <c r="AC78" s="32"/>
      <c r="AD78" s="32"/>
    </row>
    <row r="79" spans="24:30" ht="14.25" customHeight="1">
      <c r="X79" s="30"/>
      <c r="Z79" s="31"/>
      <c r="AA79" s="31"/>
      <c r="AB79" s="32"/>
      <c r="AC79" s="32"/>
      <c r="AD79" s="32"/>
    </row>
    <row r="80" spans="24:30" ht="14.25" customHeight="1">
      <c r="X80" s="30"/>
      <c r="Z80" s="31"/>
      <c r="AA80" s="31"/>
      <c r="AB80" s="32"/>
      <c r="AC80" s="32"/>
      <c r="AD80" s="32"/>
    </row>
    <row r="81" spans="24:30" ht="14.25" customHeight="1">
      <c r="X81" s="30"/>
      <c r="Z81" s="31"/>
      <c r="AA81" s="31"/>
      <c r="AB81" s="32"/>
      <c r="AC81" s="32"/>
      <c r="AD81" s="32"/>
    </row>
    <row r="82" spans="24:30" ht="14.25" customHeight="1">
      <c r="X82" s="30"/>
      <c r="Z82" s="31"/>
      <c r="AA82" s="31"/>
      <c r="AB82" s="32"/>
      <c r="AC82" s="32"/>
      <c r="AD82" s="32"/>
    </row>
    <row r="83" spans="24:30" ht="14.25" customHeight="1">
      <c r="X83" s="30"/>
      <c r="Z83" s="31"/>
      <c r="AA83" s="31"/>
      <c r="AB83" s="32"/>
      <c r="AC83" s="32"/>
      <c r="AD83" s="32"/>
    </row>
    <row r="84" spans="24:30" ht="14.25" customHeight="1">
      <c r="X84" s="30"/>
      <c r="Z84" s="31"/>
      <c r="AA84" s="31"/>
      <c r="AB84" s="32"/>
      <c r="AC84" s="32"/>
      <c r="AD84" s="32"/>
    </row>
    <row r="85" spans="24:30" ht="14.25" customHeight="1">
      <c r="X85" s="30"/>
      <c r="Z85" s="31"/>
      <c r="AA85" s="31"/>
      <c r="AB85" s="32"/>
      <c r="AC85" s="32"/>
      <c r="AD85" s="32"/>
    </row>
    <row r="86" spans="24:30" ht="14.25" customHeight="1">
      <c r="X86" s="30"/>
      <c r="Z86" s="31"/>
      <c r="AA86" s="31"/>
      <c r="AB86" s="32"/>
      <c r="AC86" s="32"/>
      <c r="AD86" s="32"/>
    </row>
    <row r="87" spans="24:30" ht="14.25" customHeight="1">
      <c r="X87" s="30"/>
      <c r="Z87" s="31"/>
      <c r="AA87" s="31"/>
      <c r="AB87" s="32"/>
      <c r="AC87" s="32"/>
      <c r="AD87" s="32"/>
    </row>
    <row r="88" spans="24:30" ht="14.25" customHeight="1">
      <c r="X88" s="30"/>
      <c r="Z88" s="31"/>
      <c r="AA88" s="31"/>
      <c r="AB88" s="32"/>
      <c r="AC88" s="32"/>
      <c r="AD88" s="32"/>
    </row>
    <row r="89" spans="24:30" ht="14.25" customHeight="1">
      <c r="X89" s="30"/>
      <c r="Z89" s="31"/>
      <c r="AA89" s="31"/>
      <c r="AB89" s="32"/>
      <c r="AC89" s="32"/>
      <c r="AD89" s="32"/>
    </row>
    <row r="90" spans="24:30" ht="14.25" customHeight="1">
      <c r="X90" s="30"/>
      <c r="Z90" s="31"/>
      <c r="AA90" s="31"/>
      <c r="AB90" s="32"/>
      <c r="AC90" s="32"/>
      <c r="AD90" s="32"/>
    </row>
    <row r="91" spans="24:30" ht="14.25" customHeight="1">
      <c r="X91" s="30"/>
      <c r="Z91" s="31"/>
      <c r="AA91" s="31"/>
      <c r="AB91" s="32"/>
      <c r="AC91" s="32"/>
      <c r="AD91" s="32"/>
    </row>
    <row r="92" spans="24:30" ht="14.25" customHeight="1">
      <c r="X92" s="30"/>
      <c r="Z92" s="31"/>
      <c r="AA92" s="31"/>
      <c r="AB92" s="32"/>
      <c r="AC92" s="32"/>
      <c r="AD92" s="32"/>
    </row>
    <row r="93" spans="24:30" ht="14.25" customHeight="1">
      <c r="X93" s="30"/>
      <c r="Z93" s="31"/>
      <c r="AA93" s="31"/>
      <c r="AB93" s="32"/>
      <c r="AC93" s="32"/>
      <c r="AD93" s="32"/>
    </row>
    <row r="94" spans="24:30" ht="14.25" customHeight="1">
      <c r="X94" s="30"/>
      <c r="Z94" s="31"/>
      <c r="AA94" s="31"/>
      <c r="AB94" s="32"/>
      <c r="AC94" s="32"/>
      <c r="AD94" s="32"/>
    </row>
    <row r="95" spans="24:30" ht="14.25" customHeight="1">
      <c r="X95" s="30"/>
      <c r="Z95" s="31"/>
      <c r="AA95" s="31"/>
      <c r="AB95" s="32"/>
      <c r="AC95" s="32"/>
      <c r="AD95" s="32"/>
    </row>
    <row r="96" spans="24:30" ht="14.25" customHeight="1">
      <c r="X96" s="30"/>
      <c r="Z96" s="31"/>
      <c r="AA96" s="31"/>
      <c r="AB96" s="32"/>
      <c r="AC96" s="32"/>
      <c r="AD96" s="32"/>
    </row>
    <row r="97" spans="24:30" ht="14.25" customHeight="1">
      <c r="X97" s="30"/>
      <c r="Z97" s="31"/>
      <c r="AA97" s="31"/>
      <c r="AB97" s="32"/>
      <c r="AC97" s="32"/>
      <c r="AD97" s="32"/>
    </row>
    <row r="98" spans="24:30" ht="14.25" customHeight="1">
      <c r="X98" s="30"/>
      <c r="Z98" s="31"/>
      <c r="AA98" s="31"/>
      <c r="AB98" s="32"/>
      <c r="AC98" s="32"/>
      <c r="AD98" s="32"/>
    </row>
    <row r="99" spans="24:30" ht="14.25" customHeight="1">
      <c r="X99" s="30"/>
      <c r="Z99" s="31"/>
      <c r="AA99" s="31"/>
      <c r="AB99" s="32"/>
      <c r="AC99" s="32"/>
      <c r="AD99" s="32"/>
    </row>
    <row r="100" spans="24:30" ht="14.25" customHeight="1">
      <c r="X100" s="30"/>
      <c r="Z100" s="31"/>
      <c r="AA100" s="31"/>
      <c r="AB100" s="32"/>
      <c r="AC100" s="32"/>
      <c r="AD100" s="32"/>
    </row>
    <row r="101" spans="24:30" ht="14.25" customHeight="1">
      <c r="X101" s="30"/>
      <c r="Z101" s="31"/>
      <c r="AA101" s="31"/>
      <c r="AB101" s="32"/>
      <c r="AC101" s="32"/>
      <c r="AD101" s="32"/>
    </row>
    <row r="102" spans="24:30" ht="14.25" customHeight="1">
      <c r="X102" s="30"/>
      <c r="Z102" s="31"/>
      <c r="AA102" s="31"/>
      <c r="AB102" s="32"/>
      <c r="AC102" s="32"/>
      <c r="AD102" s="32"/>
    </row>
    <row r="103" spans="24:30" ht="14.25" customHeight="1">
      <c r="X103" s="30"/>
      <c r="Z103" s="31"/>
      <c r="AA103" s="31"/>
      <c r="AB103" s="32"/>
      <c r="AC103" s="32"/>
      <c r="AD103" s="32"/>
    </row>
    <row r="104" spans="24:30" ht="14.25" customHeight="1">
      <c r="X104" s="30"/>
      <c r="Z104" s="31"/>
      <c r="AA104" s="31"/>
      <c r="AB104" s="32"/>
      <c r="AC104" s="32"/>
      <c r="AD104" s="32"/>
    </row>
    <row r="105" spans="24:30" ht="14.25" customHeight="1">
      <c r="X105" s="30"/>
      <c r="Z105" s="31"/>
      <c r="AA105" s="31"/>
      <c r="AB105" s="32"/>
      <c r="AC105" s="32"/>
      <c r="AD105" s="32"/>
    </row>
    <row r="106" spans="24:30" ht="14.25" customHeight="1">
      <c r="X106" s="30"/>
      <c r="Z106" s="31"/>
      <c r="AA106" s="31"/>
      <c r="AB106" s="32"/>
      <c r="AC106" s="32"/>
      <c r="AD106" s="32"/>
    </row>
    <row r="107" spans="24:30" ht="14.25" customHeight="1">
      <c r="X107" s="30"/>
      <c r="Z107" s="31"/>
      <c r="AA107" s="31"/>
      <c r="AB107" s="32"/>
      <c r="AC107" s="32"/>
      <c r="AD107" s="32"/>
    </row>
    <row r="108" spans="24:30" ht="14.25" customHeight="1">
      <c r="X108" s="30"/>
      <c r="Z108" s="31"/>
      <c r="AA108" s="31"/>
      <c r="AB108" s="32"/>
      <c r="AC108" s="32"/>
      <c r="AD108" s="32"/>
    </row>
    <row r="109" spans="24:30" ht="14.25" customHeight="1">
      <c r="X109" s="30"/>
      <c r="Z109" s="31"/>
      <c r="AA109" s="31"/>
      <c r="AB109" s="32"/>
      <c r="AC109" s="32"/>
      <c r="AD109" s="32"/>
    </row>
    <row r="110" spans="24:30" ht="14.25" customHeight="1">
      <c r="X110" s="30"/>
      <c r="Z110" s="31"/>
      <c r="AA110" s="31"/>
      <c r="AB110" s="32"/>
      <c r="AC110" s="32"/>
      <c r="AD110" s="32"/>
    </row>
    <row r="111" spans="24:30" ht="14.25" customHeight="1">
      <c r="X111" s="30"/>
      <c r="Z111" s="31"/>
      <c r="AA111" s="31"/>
      <c r="AB111" s="32"/>
      <c r="AC111" s="32"/>
      <c r="AD111" s="32"/>
    </row>
    <row r="112" spans="24:30" ht="14.25" customHeight="1">
      <c r="X112" s="30"/>
      <c r="Z112" s="31"/>
      <c r="AA112" s="31"/>
      <c r="AB112" s="32"/>
      <c r="AC112" s="32"/>
      <c r="AD112" s="32"/>
    </row>
    <row r="113" spans="24:30" ht="14.25" customHeight="1">
      <c r="X113" s="30"/>
      <c r="Z113" s="31"/>
      <c r="AA113" s="31"/>
      <c r="AB113" s="32"/>
      <c r="AC113" s="32"/>
      <c r="AD113" s="32"/>
    </row>
    <row r="114" spans="24:30" ht="14.25" customHeight="1">
      <c r="X114" s="30"/>
      <c r="Z114" s="31"/>
      <c r="AA114" s="31"/>
      <c r="AB114" s="32"/>
      <c r="AC114" s="32"/>
      <c r="AD114" s="32"/>
    </row>
    <row r="115" spans="24:30" ht="14.25" customHeight="1">
      <c r="X115" s="30"/>
      <c r="Z115" s="31"/>
      <c r="AA115" s="31"/>
      <c r="AB115" s="32"/>
      <c r="AC115" s="32"/>
      <c r="AD115" s="32"/>
    </row>
    <row r="116" spans="24:30" ht="14.25" customHeight="1">
      <c r="X116" s="30"/>
      <c r="Z116" s="31"/>
      <c r="AA116" s="31"/>
      <c r="AB116" s="32"/>
      <c r="AC116" s="32"/>
      <c r="AD116" s="32"/>
    </row>
    <row r="117" spans="24:30" ht="14.25" customHeight="1">
      <c r="X117" s="30"/>
      <c r="Z117" s="31"/>
      <c r="AA117" s="31"/>
      <c r="AB117" s="32"/>
      <c r="AC117" s="32"/>
      <c r="AD117" s="32"/>
    </row>
    <row r="118" spans="24:30" ht="14.25" customHeight="1">
      <c r="X118" s="30"/>
      <c r="Z118" s="31"/>
      <c r="AA118" s="31"/>
      <c r="AB118" s="32"/>
      <c r="AC118" s="32"/>
      <c r="AD118" s="32"/>
    </row>
    <row r="119" spans="24:30" ht="14.25" customHeight="1">
      <c r="X119" s="30"/>
      <c r="Z119" s="31"/>
      <c r="AA119" s="31"/>
      <c r="AB119" s="32"/>
      <c r="AC119" s="32"/>
      <c r="AD119" s="32"/>
    </row>
    <row r="120" spans="24:30" ht="14.25" customHeight="1">
      <c r="X120" s="30"/>
      <c r="Z120" s="31"/>
      <c r="AA120" s="31"/>
      <c r="AB120" s="32"/>
      <c r="AC120" s="32"/>
      <c r="AD120" s="32"/>
    </row>
    <row r="121" spans="24:30" ht="14.25" customHeight="1">
      <c r="X121" s="30"/>
      <c r="Z121" s="31"/>
      <c r="AA121" s="31"/>
      <c r="AB121" s="32"/>
      <c r="AC121" s="32"/>
      <c r="AD121" s="32"/>
    </row>
    <row r="122" spans="24:30" ht="14.25" customHeight="1">
      <c r="X122" s="30"/>
      <c r="Z122" s="31"/>
      <c r="AA122" s="31"/>
      <c r="AB122" s="32"/>
      <c r="AC122" s="32"/>
      <c r="AD122" s="32"/>
    </row>
    <row r="123" spans="24:30" ht="14.25" customHeight="1">
      <c r="X123" s="30"/>
      <c r="Z123" s="31"/>
      <c r="AA123" s="31"/>
      <c r="AB123" s="32"/>
      <c r="AC123" s="32"/>
      <c r="AD123" s="32"/>
    </row>
    <row r="124" spans="24:30" ht="14.25" customHeight="1">
      <c r="X124" s="30"/>
      <c r="Z124" s="31"/>
      <c r="AA124" s="31"/>
      <c r="AB124" s="32"/>
      <c r="AC124" s="32"/>
      <c r="AD124" s="32"/>
    </row>
    <row r="125" spans="24:30" ht="14.25" customHeight="1">
      <c r="X125" s="30"/>
      <c r="Z125" s="31"/>
      <c r="AA125" s="31"/>
      <c r="AB125" s="32"/>
      <c r="AC125" s="32"/>
      <c r="AD125" s="32"/>
    </row>
    <row r="126" spans="24:30" ht="14.25" customHeight="1">
      <c r="X126" s="30"/>
      <c r="Z126" s="31"/>
      <c r="AA126" s="31"/>
      <c r="AB126" s="32"/>
      <c r="AC126" s="32"/>
      <c r="AD126" s="32"/>
    </row>
    <row r="127" spans="24:30" ht="14.25" customHeight="1">
      <c r="X127" s="30"/>
      <c r="Z127" s="31"/>
      <c r="AA127" s="31"/>
      <c r="AB127" s="32"/>
      <c r="AC127" s="32"/>
      <c r="AD127" s="32"/>
    </row>
    <row r="128" spans="24:30" ht="14.25" customHeight="1">
      <c r="X128" s="30"/>
      <c r="Z128" s="31"/>
      <c r="AA128" s="31"/>
      <c r="AB128" s="32"/>
      <c r="AC128" s="32"/>
      <c r="AD128" s="32"/>
    </row>
    <row r="129" spans="24:30" ht="14.25" customHeight="1">
      <c r="X129" s="30"/>
      <c r="Z129" s="31"/>
      <c r="AA129" s="31"/>
      <c r="AB129" s="32"/>
      <c r="AC129" s="32"/>
      <c r="AD129" s="32"/>
    </row>
    <row r="130" spans="24:30" ht="14.25" customHeight="1">
      <c r="X130" s="30"/>
      <c r="Z130" s="31"/>
      <c r="AA130" s="31"/>
      <c r="AB130" s="32"/>
      <c r="AC130" s="32"/>
      <c r="AD130" s="32"/>
    </row>
    <row r="131" spans="24:30" ht="14.25" customHeight="1">
      <c r="X131" s="30"/>
      <c r="Z131" s="31"/>
      <c r="AA131" s="31"/>
      <c r="AB131" s="32"/>
      <c r="AC131" s="32"/>
      <c r="AD131" s="32"/>
    </row>
    <row r="132" spans="24:30" ht="14.25" customHeight="1">
      <c r="X132" s="30"/>
      <c r="Z132" s="31"/>
      <c r="AA132" s="31"/>
      <c r="AB132" s="32"/>
      <c r="AC132" s="32"/>
      <c r="AD132" s="32"/>
    </row>
    <row r="133" spans="24:30" ht="14.25" customHeight="1">
      <c r="X133" s="30"/>
      <c r="Z133" s="31"/>
      <c r="AA133" s="31"/>
      <c r="AB133" s="32"/>
      <c r="AC133" s="32"/>
      <c r="AD133" s="32"/>
    </row>
    <row r="134" spans="24:30" ht="14.25" customHeight="1">
      <c r="X134" s="30"/>
      <c r="Z134" s="31"/>
      <c r="AA134" s="31"/>
      <c r="AB134" s="32"/>
      <c r="AC134" s="32"/>
      <c r="AD134" s="32"/>
    </row>
    <row r="135" spans="24:30" ht="14.25" customHeight="1">
      <c r="X135" s="30"/>
      <c r="Z135" s="31"/>
      <c r="AA135" s="31"/>
      <c r="AB135" s="32"/>
      <c r="AC135" s="32"/>
      <c r="AD135" s="32"/>
    </row>
    <row r="136" spans="24:30" ht="14.25" customHeight="1">
      <c r="X136" s="30"/>
      <c r="Z136" s="31"/>
      <c r="AA136" s="31"/>
      <c r="AB136" s="32"/>
      <c r="AC136" s="32"/>
      <c r="AD136" s="32"/>
    </row>
    <row r="137" spans="24:30" ht="14.25" customHeight="1">
      <c r="X137" s="30"/>
      <c r="Z137" s="31"/>
      <c r="AA137" s="31"/>
      <c r="AB137" s="32"/>
      <c r="AC137" s="32"/>
      <c r="AD137" s="32"/>
    </row>
    <row r="138" spans="24:30" ht="14.25" customHeight="1">
      <c r="X138" s="30"/>
      <c r="Z138" s="31"/>
      <c r="AA138" s="31"/>
      <c r="AB138" s="32"/>
      <c r="AC138" s="32"/>
      <c r="AD138" s="32"/>
    </row>
    <row r="139" spans="24:30" ht="14.25" customHeight="1">
      <c r="X139" s="30"/>
      <c r="Z139" s="31"/>
      <c r="AA139" s="31"/>
      <c r="AB139" s="32"/>
      <c r="AC139" s="32"/>
      <c r="AD139" s="32"/>
    </row>
    <row r="140" spans="24:30" ht="14.25" customHeight="1">
      <c r="X140" s="30"/>
      <c r="Z140" s="31"/>
      <c r="AA140" s="31"/>
      <c r="AB140" s="32"/>
      <c r="AC140" s="32"/>
      <c r="AD140" s="32"/>
    </row>
    <row r="141" spans="24:30" ht="14.25" customHeight="1">
      <c r="X141" s="30"/>
      <c r="Z141" s="31"/>
      <c r="AA141" s="31"/>
      <c r="AB141" s="32"/>
      <c r="AC141" s="32"/>
      <c r="AD141" s="32"/>
    </row>
    <row r="142" spans="24:30" ht="14.25" customHeight="1">
      <c r="X142" s="30"/>
      <c r="Z142" s="31"/>
      <c r="AA142" s="31"/>
      <c r="AB142" s="32"/>
      <c r="AC142" s="32"/>
      <c r="AD142" s="32"/>
    </row>
    <row r="143" spans="24:30" ht="14.25" customHeight="1">
      <c r="X143" s="30"/>
      <c r="Z143" s="31"/>
      <c r="AA143" s="31"/>
      <c r="AB143" s="32"/>
      <c r="AC143" s="32"/>
      <c r="AD143" s="32"/>
    </row>
    <row r="144" spans="24:30" ht="14.25" customHeight="1">
      <c r="X144" s="30"/>
      <c r="Z144" s="31"/>
      <c r="AA144" s="31"/>
      <c r="AB144" s="32"/>
      <c r="AC144" s="32"/>
      <c r="AD144" s="32"/>
    </row>
    <row r="145" spans="24:30" ht="14.25" customHeight="1">
      <c r="X145" s="30"/>
      <c r="Z145" s="31"/>
      <c r="AA145" s="31"/>
      <c r="AB145" s="32"/>
      <c r="AC145" s="32"/>
      <c r="AD145" s="32"/>
    </row>
    <row r="146" spans="24:30" ht="14.25" customHeight="1">
      <c r="X146" s="30"/>
      <c r="Z146" s="31"/>
      <c r="AA146" s="31"/>
      <c r="AB146" s="32"/>
      <c r="AC146" s="32"/>
      <c r="AD146" s="32"/>
    </row>
    <row r="147" spans="24:30" ht="14.25" customHeight="1">
      <c r="X147" s="30"/>
      <c r="Z147" s="31"/>
      <c r="AA147" s="31"/>
      <c r="AB147" s="32"/>
      <c r="AC147" s="32"/>
      <c r="AD147" s="32"/>
    </row>
    <row r="148" spans="24:30" ht="14.25" customHeight="1">
      <c r="X148" s="30"/>
      <c r="Z148" s="31"/>
      <c r="AA148" s="31"/>
      <c r="AB148" s="32"/>
      <c r="AC148" s="32"/>
      <c r="AD148" s="32"/>
    </row>
    <row r="149" spans="24:30" ht="14.25" customHeight="1">
      <c r="X149" s="30"/>
      <c r="Z149" s="31"/>
      <c r="AA149" s="31"/>
      <c r="AB149" s="32"/>
      <c r="AC149" s="32"/>
      <c r="AD149" s="32"/>
    </row>
    <row r="150" spans="24:30" ht="14.25" customHeight="1">
      <c r="X150" s="30"/>
      <c r="Z150" s="31"/>
      <c r="AA150" s="31"/>
      <c r="AB150" s="32"/>
      <c r="AC150" s="32"/>
      <c r="AD150" s="32"/>
    </row>
    <row r="151" spans="24:30" ht="14.25" customHeight="1">
      <c r="X151" s="30"/>
      <c r="Z151" s="31"/>
      <c r="AA151" s="31"/>
      <c r="AB151" s="32"/>
      <c r="AC151" s="32"/>
      <c r="AD151" s="32"/>
    </row>
    <row r="152" spans="24:30" ht="14.25" customHeight="1">
      <c r="X152" s="30"/>
      <c r="Z152" s="31"/>
      <c r="AA152" s="31"/>
      <c r="AB152" s="32"/>
      <c r="AC152" s="32"/>
      <c r="AD152" s="32"/>
    </row>
    <row r="153" spans="24:30" ht="14.25" customHeight="1">
      <c r="X153" s="30"/>
      <c r="Z153" s="31"/>
      <c r="AA153" s="31"/>
      <c r="AB153" s="32"/>
      <c r="AC153" s="32"/>
      <c r="AD153" s="32"/>
    </row>
    <row r="154" spans="24:30" ht="14.25" customHeight="1">
      <c r="X154" s="30"/>
      <c r="Z154" s="31"/>
      <c r="AA154" s="31"/>
      <c r="AB154" s="32"/>
      <c r="AC154" s="32"/>
      <c r="AD154" s="32"/>
    </row>
    <row r="155" spans="24:30" ht="14.25" customHeight="1">
      <c r="X155" s="30"/>
      <c r="Z155" s="31"/>
      <c r="AA155" s="31"/>
      <c r="AB155" s="32"/>
      <c r="AC155" s="32"/>
      <c r="AD155" s="32"/>
    </row>
    <row r="156" spans="24:30" ht="14.25" customHeight="1">
      <c r="X156" s="30"/>
      <c r="Z156" s="31"/>
      <c r="AA156" s="31"/>
      <c r="AB156" s="32"/>
      <c r="AC156" s="32"/>
      <c r="AD156" s="32"/>
    </row>
    <row r="157" spans="24:30" ht="14.25" customHeight="1">
      <c r="X157" s="30"/>
      <c r="Z157" s="31"/>
      <c r="AA157" s="31"/>
      <c r="AB157" s="32"/>
      <c r="AC157" s="32"/>
      <c r="AD157" s="32"/>
    </row>
    <row r="158" spans="24:30" ht="14.25" customHeight="1">
      <c r="X158" s="30"/>
      <c r="Z158" s="31"/>
      <c r="AA158" s="31"/>
      <c r="AB158" s="32"/>
      <c r="AC158" s="32"/>
      <c r="AD158" s="32"/>
    </row>
    <row r="159" spans="24:30" ht="14.25" customHeight="1">
      <c r="X159" s="30"/>
      <c r="Z159" s="31"/>
      <c r="AA159" s="31"/>
      <c r="AB159" s="32"/>
      <c r="AC159" s="32"/>
      <c r="AD159" s="32"/>
    </row>
    <row r="160" spans="24:30" ht="14.25" customHeight="1">
      <c r="X160" s="30"/>
      <c r="Z160" s="31"/>
      <c r="AA160" s="31"/>
      <c r="AB160" s="32"/>
      <c r="AC160" s="32"/>
      <c r="AD160" s="32"/>
    </row>
    <row r="161" spans="24:30" ht="14.25" customHeight="1">
      <c r="X161" s="30"/>
      <c r="Z161" s="31"/>
      <c r="AA161" s="31"/>
      <c r="AB161" s="32"/>
      <c r="AC161" s="32"/>
      <c r="AD161" s="32"/>
    </row>
    <row r="162" spans="24:30" ht="14.25" customHeight="1">
      <c r="X162" s="30"/>
      <c r="Z162" s="31"/>
      <c r="AA162" s="31"/>
      <c r="AB162" s="32"/>
      <c r="AC162" s="32"/>
      <c r="AD162" s="32"/>
    </row>
    <row r="163" spans="24:30" ht="14.25" customHeight="1">
      <c r="X163" s="30"/>
      <c r="Z163" s="31"/>
      <c r="AA163" s="31"/>
      <c r="AB163" s="32"/>
      <c r="AC163" s="32"/>
      <c r="AD163" s="32"/>
    </row>
    <row r="164" spans="24:30" ht="14.25" customHeight="1">
      <c r="X164" s="30"/>
      <c r="Z164" s="31"/>
      <c r="AA164" s="31"/>
      <c r="AB164" s="32"/>
      <c r="AC164" s="32"/>
      <c r="AD164" s="32"/>
    </row>
    <row r="165" spans="24:30" ht="14.25" customHeight="1">
      <c r="X165" s="30"/>
      <c r="Z165" s="31"/>
      <c r="AA165" s="31"/>
      <c r="AB165" s="32"/>
      <c r="AC165" s="32"/>
      <c r="AD165" s="32"/>
    </row>
    <row r="166" spans="24:30" ht="14.25" customHeight="1">
      <c r="X166" s="30"/>
      <c r="Z166" s="31"/>
      <c r="AA166" s="31"/>
      <c r="AB166" s="32"/>
      <c r="AC166" s="32"/>
      <c r="AD166" s="32"/>
    </row>
    <row r="167" spans="24:30" ht="14.25" customHeight="1">
      <c r="X167" s="30"/>
      <c r="Z167" s="31"/>
      <c r="AA167" s="31"/>
      <c r="AB167" s="32"/>
      <c r="AC167" s="32"/>
      <c r="AD167" s="32"/>
    </row>
    <row r="168" spans="24:30" ht="14.25" customHeight="1">
      <c r="X168" s="30"/>
      <c r="Z168" s="31"/>
      <c r="AA168" s="31"/>
      <c r="AB168" s="32"/>
      <c r="AC168" s="32"/>
      <c r="AD168" s="32"/>
    </row>
    <row r="169" spans="24:30" ht="14.25" customHeight="1">
      <c r="X169" s="30"/>
      <c r="Z169" s="31"/>
      <c r="AA169" s="31"/>
      <c r="AB169" s="32"/>
      <c r="AC169" s="32"/>
      <c r="AD169" s="32"/>
    </row>
    <row r="170" spans="24:30" ht="14.25" customHeight="1">
      <c r="X170" s="30"/>
      <c r="Z170" s="31"/>
      <c r="AA170" s="31"/>
      <c r="AB170" s="32"/>
      <c r="AC170" s="32"/>
      <c r="AD170" s="32"/>
    </row>
    <row r="171" spans="24:30" ht="14.25" customHeight="1">
      <c r="X171" s="30"/>
      <c r="Z171" s="31"/>
      <c r="AA171" s="31"/>
      <c r="AB171" s="32"/>
      <c r="AC171" s="32"/>
      <c r="AD171" s="32"/>
    </row>
    <row r="172" spans="24:30" ht="14.25" customHeight="1">
      <c r="X172" s="30"/>
      <c r="Z172" s="31"/>
      <c r="AA172" s="31"/>
      <c r="AB172" s="32"/>
      <c r="AC172" s="32"/>
      <c r="AD172" s="32"/>
    </row>
    <row r="173" spans="24:30" ht="14.25" customHeight="1">
      <c r="X173" s="30"/>
      <c r="Z173" s="31"/>
      <c r="AA173" s="31"/>
      <c r="AB173" s="32"/>
      <c r="AC173" s="32"/>
      <c r="AD173" s="32"/>
    </row>
    <row r="174" spans="24:30" ht="14.25" customHeight="1">
      <c r="X174" s="30"/>
      <c r="Z174" s="31"/>
      <c r="AA174" s="31"/>
      <c r="AB174" s="32"/>
      <c r="AC174" s="32"/>
      <c r="AD174" s="32"/>
    </row>
    <row r="175" spans="24:30" ht="14.25" customHeight="1">
      <c r="X175" s="30"/>
      <c r="Z175" s="31"/>
      <c r="AA175" s="31"/>
      <c r="AB175" s="32"/>
      <c r="AC175" s="32"/>
      <c r="AD175" s="32"/>
    </row>
    <row r="176" spans="24:30" ht="14.25" customHeight="1">
      <c r="X176" s="30"/>
      <c r="Z176" s="31"/>
      <c r="AA176" s="31"/>
      <c r="AB176" s="32"/>
      <c r="AC176" s="32"/>
      <c r="AD176" s="32"/>
    </row>
    <row r="177" spans="24:30" ht="14.25" customHeight="1">
      <c r="X177" s="30"/>
      <c r="Z177" s="31"/>
      <c r="AA177" s="31"/>
      <c r="AB177" s="32"/>
      <c r="AC177" s="32"/>
      <c r="AD177" s="32"/>
    </row>
    <row r="178" spans="24:30" ht="14.25" customHeight="1">
      <c r="X178" s="30"/>
      <c r="Z178" s="31"/>
      <c r="AA178" s="31"/>
      <c r="AB178" s="32"/>
      <c r="AC178" s="32"/>
      <c r="AD178" s="32"/>
    </row>
    <row r="179" spans="24:30" ht="14.25" customHeight="1">
      <c r="X179" s="30"/>
      <c r="Z179" s="31"/>
      <c r="AA179" s="31"/>
      <c r="AB179" s="32"/>
      <c r="AC179" s="32"/>
      <c r="AD179" s="32"/>
    </row>
    <row r="180" spans="24:30" ht="14.25" customHeight="1">
      <c r="X180" s="30"/>
      <c r="Z180" s="31"/>
      <c r="AA180" s="31"/>
      <c r="AB180" s="32"/>
      <c r="AC180" s="32"/>
      <c r="AD180" s="32"/>
    </row>
    <row r="181" spans="24:30" ht="14.25" customHeight="1">
      <c r="X181" s="30"/>
      <c r="Z181" s="31"/>
      <c r="AA181" s="31"/>
      <c r="AB181" s="32"/>
      <c r="AC181" s="32"/>
      <c r="AD181" s="32"/>
    </row>
    <row r="182" spans="24:30" ht="14.25" customHeight="1">
      <c r="X182" s="30"/>
      <c r="Z182" s="31"/>
      <c r="AA182" s="31"/>
      <c r="AB182" s="32"/>
      <c r="AC182" s="32"/>
      <c r="AD182" s="32"/>
    </row>
    <row r="183" spans="24:30" ht="14.25" customHeight="1">
      <c r="X183" s="30"/>
      <c r="Z183" s="31"/>
      <c r="AA183" s="31"/>
      <c r="AB183" s="32"/>
      <c r="AC183" s="32"/>
      <c r="AD183" s="32"/>
    </row>
    <row r="184" spans="24:30" ht="14.25" customHeight="1">
      <c r="X184" s="30"/>
      <c r="Z184" s="31"/>
      <c r="AA184" s="31"/>
      <c r="AB184" s="32"/>
      <c r="AC184" s="32"/>
      <c r="AD184" s="32"/>
    </row>
    <row r="185" spans="24:30" ht="14.25" customHeight="1">
      <c r="X185" s="30"/>
      <c r="Z185" s="31"/>
      <c r="AA185" s="31"/>
      <c r="AB185" s="32"/>
      <c r="AC185" s="32"/>
      <c r="AD185" s="32"/>
    </row>
    <row r="186" spans="24:30" ht="14.25" customHeight="1">
      <c r="X186" s="30"/>
      <c r="Z186" s="31"/>
      <c r="AA186" s="31"/>
      <c r="AB186" s="32"/>
      <c r="AC186" s="32"/>
      <c r="AD186" s="32"/>
    </row>
    <row r="187" spans="24:30" ht="14.25" customHeight="1">
      <c r="X187" s="30"/>
      <c r="Z187" s="31"/>
      <c r="AA187" s="31"/>
      <c r="AB187" s="32"/>
      <c r="AC187" s="32"/>
      <c r="AD187" s="32"/>
    </row>
    <row r="188" spans="24:30" ht="14.25" customHeight="1">
      <c r="X188" s="30"/>
      <c r="Z188" s="31"/>
      <c r="AA188" s="31"/>
      <c r="AB188" s="32"/>
      <c r="AC188" s="32"/>
      <c r="AD188" s="32"/>
    </row>
    <row r="189" spans="24:30" ht="14.25" customHeight="1">
      <c r="X189" s="30"/>
      <c r="Z189" s="31"/>
      <c r="AA189" s="31"/>
      <c r="AB189" s="32"/>
      <c r="AC189" s="32"/>
      <c r="AD189" s="32"/>
    </row>
    <row r="190" spans="24:30" ht="14.25" customHeight="1">
      <c r="X190" s="30"/>
      <c r="Z190" s="31"/>
      <c r="AA190" s="31"/>
      <c r="AB190" s="32"/>
      <c r="AC190" s="32"/>
      <c r="AD190" s="32"/>
    </row>
    <row r="191" spans="24:30" ht="14.25" customHeight="1">
      <c r="X191" s="30"/>
      <c r="Z191" s="31"/>
      <c r="AA191" s="31"/>
      <c r="AB191" s="32"/>
      <c r="AC191" s="32"/>
      <c r="AD191" s="32"/>
    </row>
    <row r="192" spans="24:30" ht="14.25" customHeight="1">
      <c r="X192" s="30"/>
      <c r="Z192" s="31"/>
      <c r="AA192" s="31"/>
      <c r="AB192" s="32"/>
      <c r="AC192" s="32"/>
      <c r="AD192" s="32"/>
    </row>
    <row r="193" spans="24:30" ht="14.25" customHeight="1">
      <c r="X193" s="30"/>
      <c r="Z193" s="31"/>
      <c r="AA193" s="31"/>
      <c r="AB193" s="32"/>
      <c r="AC193" s="32"/>
      <c r="AD193" s="32"/>
    </row>
    <row r="194" spans="24:30" ht="14.25" customHeight="1">
      <c r="X194" s="30"/>
      <c r="Z194" s="31"/>
      <c r="AA194" s="31"/>
      <c r="AB194" s="32"/>
      <c r="AC194" s="32"/>
      <c r="AD194" s="32"/>
    </row>
    <row r="195" spans="24:30" ht="14.25" customHeight="1">
      <c r="X195" s="30"/>
      <c r="Z195" s="31"/>
      <c r="AA195" s="31"/>
      <c r="AB195" s="32"/>
      <c r="AC195" s="32"/>
      <c r="AD195" s="32"/>
    </row>
    <row r="196" spans="24:30" ht="14.25" customHeight="1">
      <c r="X196" s="30"/>
      <c r="Z196" s="31"/>
      <c r="AA196" s="31"/>
      <c r="AB196" s="32"/>
      <c r="AC196" s="32"/>
      <c r="AD196" s="32"/>
    </row>
    <row r="197" spans="24:30" ht="14.25" customHeight="1">
      <c r="X197" s="30"/>
      <c r="Z197" s="31"/>
      <c r="AA197" s="31"/>
      <c r="AB197" s="32"/>
      <c r="AC197" s="32"/>
      <c r="AD197" s="32"/>
    </row>
    <row r="198" spans="24:30" ht="14.25" customHeight="1">
      <c r="X198" s="30"/>
      <c r="Z198" s="31"/>
      <c r="AA198" s="31"/>
      <c r="AB198" s="32"/>
      <c r="AC198" s="32"/>
      <c r="AD198" s="32"/>
    </row>
    <row r="199" spans="24:30" ht="14.25" customHeight="1">
      <c r="X199" s="30"/>
      <c r="Z199" s="31"/>
      <c r="AA199" s="31"/>
      <c r="AB199" s="32"/>
      <c r="AC199" s="32"/>
      <c r="AD199" s="32"/>
    </row>
    <row r="200" spans="24:30" ht="14.25" customHeight="1">
      <c r="X200" s="30"/>
      <c r="Z200" s="31"/>
      <c r="AA200" s="31"/>
      <c r="AB200" s="32"/>
      <c r="AC200" s="32"/>
      <c r="AD200" s="32"/>
    </row>
    <row r="201" spans="24:30" ht="14.25" customHeight="1">
      <c r="X201" s="30"/>
      <c r="Z201" s="31"/>
      <c r="AA201" s="31"/>
      <c r="AB201" s="32"/>
      <c r="AC201" s="32"/>
      <c r="AD201" s="32"/>
    </row>
    <row r="202" spans="24:30" ht="14.25" customHeight="1">
      <c r="X202" s="30"/>
      <c r="Z202" s="31"/>
      <c r="AA202" s="31"/>
      <c r="AB202" s="32"/>
      <c r="AC202" s="32"/>
      <c r="AD202" s="32"/>
    </row>
    <row r="203" spans="24:30" ht="14.25" customHeight="1">
      <c r="X203" s="30"/>
      <c r="Z203" s="31"/>
      <c r="AA203" s="31"/>
      <c r="AB203" s="32"/>
      <c r="AC203" s="32"/>
      <c r="AD203" s="32"/>
    </row>
    <row r="204" spans="24:30" ht="14.25" customHeight="1">
      <c r="X204" s="30"/>
      <c r="Z204" s="31"/>
      <c r="AA204" s="31"/>
      <c r="AB204" s="32"/>
      <c r="AC204" s="32"/>
      <c r="AD204" s="32"/>
    </row>
    <row r="205" spans="24:30" ht="14.25" customHeight="1">
      <c r="X205" s="30"/>
      <c r="Z205" s="31"/>
      <c r="AA205" s="31"/>
      <c r="AB205" s="32"/>
      <c r="AC205" s="32"/>
      <c r="AD205" s="32"/>
    </row>
    <row r="206" spans="24:30" ht="14.25" customHeight="1">
      <c r="X206" s="30"/>
      <c r="Z206" s="31"/>
      <c r="AA206" s="31"/>
      <c r="AB206" s="32"/>
      <c r="AC206" s="32"/>
      <c r="AD206" s="32"/>
    </row>
    <row r="207" spans="24:30" ht="14.25" customHeight="1">
      <c r="X207" s="30"/>
      <c r="Z207" s="31"/>
      <c r="AA207" s="31"/>
      <c r="AB207" s="32"/>
      <c r="AC207" s="32"/>
      <c r="AD207" s="32"/>
    </row>
    <row r="208" spans="24:30" ht="14.25" customHeight="1">
      <c r="X208" s="30"/>
      <c r="Z208" s="31"/>
      <c r="AA208" s="31"/>
      <c r="AB208" s="32"/>
      <c r="AC208" s="32"/>
      <c r="AD208" s="32"/>
    </row>
    <row r="209" spans="24:30" ht="14.25" customHeight="1">
      <c r="X209" s="30"/>
      <c r="Z209" s="31"/>
      <c r="AA209" s="31"/>
      <c r="AB209" s="32"/>
      <c r="AC209" s="32"/>
      <c r="AD209" s="32"/>
    </row>
    <row r="210" spans="24:30" ht="14.25" customHeight="1">
      <c r="X210" s="30"/>
      <c r="Z210" s="31"/>
      <c r="AA210" s="31"/>
      <c r="AB210" s="32"/>
      <c r="AC210" s="32"/>
      <c r="AD210" s="32"/>
    </row>
    <row r="211" spans="24:30" ht="14.25" customHeight="1">
      <c r="X211" s="30"/>
      <c r="Z211" s="31"/>
      <c r="AA211" s="31"/>
      <c r="AB211" s="32"/>
      <c r="AC211" s="32"/>
      <c r="AD211" s="32"/>
    </row>
    <row r="212" spans="24:30" ht="14.25" customHeight="1">
      <c r="X212" s="30"/>
      <c r="Z212" s="31"/>
      <c r="AA212" s="31"/>
      <c r="AB212" s="32"/>
      <c r="AC212" s="32"/>
      <c r="AD212" s="32"/>
    </row>
    <row r="213" spans="24:30" ht="14.25" customHeight="1">
      <c r="X213" s="30"/>
      <c r="Z213" s="31"/>
      <c r="AA213" s="31"/>
      <c r="AB213" s="32"/>
      <c r="AC213" s="32"/>
      <c r="AD213" s="32"/>
    </row>
    <row r="214" spans="24:30" ht="14.25" customHeight="1">
      <c r="X214" s="30"/>
      <c r="Z214" s="31"/>
      <c r="AA214" s="31"/>
      <c r="AB214" s="32"/>
      <c r="AC214" s="32"/>
      <c r="AD214" s="32"/>
    </row>
    <row r="215" spans="24:30" ht="14.25" customHeight="1">
      <c r="X215" s="30"/>
      <c r="Z215" s="31"/>
      <c r="AA215" s="31"/>
      <c r="AB215" s="32"/>
      <c r="AC215" s="32"/>
      <c r="AD215" s="32"/>
    </row>
    <row r="216" spans="24:30" ht="14.25" customHeight="1">
      <c r="X216" s="30"/>
      <c r="Z216" s="31"/>
      <c r="AA216" s="31"/>
      <c r="AB216" s="32"/>
      <c r="AC216" s="32"/>
      <c r="AD216" s="32"/>
    </row>
    <row r="217" spans="24:30" ht="14.25" customHeight="1">
      <c r="X217" s="30"/>
      <c r="Z217" s="31"/>
      <c r="AA217" s="31"/>
      <c r="AB217" s="32"/>
      <c r="AC217" s="32"/>
      <c r="AD217" s="32"/>
    </row>
    <row r="218" spans="24:30" ht="14.25" customHeight="1">
      <c r="X218" s="30"/>
      <c r="Z218" s="31"/>
      <c r="AA218" s="31"/>
      <c r="AB218" s="32"/>
      <c r="AC218" s="32"/>
      <c r="AD218" s="32"/>
    </row>
    <row r="219" spans="24:30" ht="14.25" customHeight="1">
      <c r="X219" s="30"/>
      <c r="Z219" s="31"/>
      <c r="AA219" s="31"/>
      <c r="AB219" s="32"/>
      <c r="AC219" s="32"/>
      <c r="AD219" s="32"/>
    </row>
    <row r="220" spans="24:30" ht="14.25" customHeight="1">
      <c r="X220" s="30"/>
      <c r="Z220" s="31"/>
      <c r="AA220" s="31"/>
      <c r="AB220" s="32"/>
      <c r="AC220" s="32"/>
      <c r="AD220" s="32"/>
    </row>
    <row r="221" spans="24:30" ht="14.25" customHeight="1">
      <c r="X221" s="30"/>
      <c r="Z221" s="31"/>
      <c r="AA221" s="31"/>
      <c r="AB221" s="32"/>
      <c r="AC221" s="32"/>
      <c r="AD221" s="32"/>
    </row>
    <row r="222" spans="24:30" ht="14.25" customHeight="1">
      <c r="X222" s="30"/>
      <c r="Z222" s="31"/>
      <c r="AA222" s="31"/>
      <c r="AB222" s="32"/>
      <c r="AC222" s="32"/>
      <c r="AD222" s="32"/>
    </row>
    <row r="223" spans="24:30" ht="14.25" customHeight="1">
      <c r="X223" s="30"/>
      <c r="Z223" s="31"/>
      <c r="AA223" s="31"/>
      <c r="AB223" s="32"/>
      <c r="AC223" s="32"/>
      <c r="AD223" s="32"/>
    </row>
    <row r="224" spans="24:30" ht="14.25" customHeight="1">
      <c r="X224" s="30"/>
      <c r="Z224" s="31"/>
      <c r="AA224" s="31"/>
      <c r="AB224" s="32"/>
      <c r="AC224" s="32"/>
      <c r="AD224" s="32"/>
    </row>
    <row r="225" spans="24:30" ht="14.25" customHeight="1">
      <c r="X225" s="30"/>
      <c r="Z225" s="31"/>
      <c r="AA225" s="31"/>
      <c r="AB225" s="32"/>
      <c r="AC225" s="32"/>
      <c r="AD225" s="32"/>
    </row>
    <row r="226" spans="24:30" ht="14.25" customHeight="1">
      <c r="X226" s="30"/>
      <c r="Z226" s="31"/>
      <c r="AA226" s="31"/>
      <c r="AB226" s="32"/>
      <c r="AC226" s="32"/>
      <c r="AD226" s="32"/>
    </row>
    <row r="227" spans="24:30" ht="14.25" customHeight="1">
      <c r="X227" s="30"/>
      <c r="Z227" s="31"/>
      <c r="AA227" s="31"/>
      <c r="AB227" s="32"/>
      <c r="AC227" s="32"/>
      <c r="AD227" s="32"/>
    </row>
    <row r="228" spans="24:30" ht="14.25" customHeight="1">
      <c r="X228" s="30"/>
      <c r="Z228" s="31"/>
      <c r="AA228" s="31"/>
      <c r="AB228" s="32"/>
      <c r="AC228" s="32"/>
      <c r="AD228" s="32"/>
    </row>
    <row r="229" spans="24:30" ht="14.25" customHeight="1">
      <c r="X229" s="30"/>
      <c r="Z229" s="31"/>
      <c r="AA229" s="31"/>
      <c r="AB229" s="32"/>
      <c r="AC229" s="32"/>
      <c r="AD229" s="32"/>
    </row>
    <row r="230" spans="24:30" ht="14.25" customHeight="1">
      <c r="X230" s="30"/>
      <c r="Z230" s="31"/>
      <c r="AA230" s="31"/>
      <c r="AB230" s="32"/>
      <c r="AC230" s="32"/>
      <c r="AD230" s="32"/>
    </row>
    <row r="231" spans="24:30" ht="14.25" customHeight="1">
      <c r="X231" s="30"/>
      <c r="Z231" s="31"/>
      <c r="AA231" s="31"/>
      <c r="AB231" s="32"/>
      <c r="AC231" s="32"/>
      <c r="AD231" s="32"/>
    </row>
    <row r="232" spans="24:30" ht="14.25" customHeight="1">
      <c r="X232" s="30"/>
      <c r="Z232" s="31"/>
      <c r="AA232" s="31"/>
      <c r="AB232" s="32"/>
      <c r="AC232" s="32"/>
      <c r="AD232" s="32"/>
    </row>
    <row r="233" spans="24:30" ht="14.25" customHeight="1">
      <c r="X233" s="30"/>
      <c r="Z233" s="31"/>
      <c r="AA233" s="31"/>
      <c r="AB233" s="32"/>
      <c r="AC233" s="32"/>
      <c r="AD233" s="32"/>
    </row>
    <row r="234" spans="24:30" ht="14.25" customHeight="1">
      <c r="X234" s="30"/>
      <c r="Z234" s="31"/>
      <c r="AA234" s="31"/>
      <c r="AB234" s="32"/>
      <c r="AC234" s="32"/>
      <c r="AD234" s="32"/>
    </row>
    <row r="235" spans="24:30" ht="14.25" customHeight="1">
      <c r="X235" s="30"/>
      <c r="Z235" s="31"/>
      <c r="AA235" s="31"/>
      <c r="AB235" s="32"/>
      <c r="AC235" s="32"/>
      <c r="AD235" s="32"/>
    </row>
    <row r="236" spans="24:30" ht="14.25" customHeight="1">
      <c r="X236" s="30"/>
      <c r="Z236" s="31"/>
      <c r="AA236" s="31"/>
      <c r="AB236" s="32"/>
      <c r="AC236" s="32"/>
      <c r="AD236" s="32"/>
    </row>
    <row r="237" spans="24:30" ht="14.25" customHeight="1">
      <c r="X237" s="30"/>
      <c r="Z237" s="31"/>
      <c r="AA237" s="31"/>
      <c r="AB237" s="32"/>
      <c r="AC237" s="32"/>
      <c r="AD237" s="32"/>
    </row>
    <row r="238" spans="24:30" ht="14.25" customHeight="1">
      <c r="X238" s="30"/>
      <c r="Z238" s="31"/>
      <c r="AA238" s="31"/>
      <c r="AB238" s="32"/>
      <c r="AC238" s="32"/>
      <c r="AD238" s="32"/>
    </row>
    <row r="239" spans="24:30" ht="14.25" customHeight="1">
      <c r="X239" s="30"/>
      <c r="Z239" s="31"/>
      <c r="AA239" s="31"/>
      <c r="AB239" s="32"/>
      <c r="AC239" s="32"/>
      <c r="AD239" s="32"/>
    </row>
    <row r="240" spans="24:30" ht="14.25" customHeight="1">
      <c r="X240" s="30"/>
      <c r="Z240" s="31"/>
      <c r="AA240" s="31"/>
      <c r="AB240" s="32"/>
      <c r="AC240" s="32"/>
      <c r="AD240" s="32"/>
    </row>
    <row r="241" spans="24:30" ht="14.25" customHeight="1">
      <c r="X241" s="30"/>
      <c r="Z241" s="31"/>
      <c r="AA241" s="31"/>
      <c r="AB241" s="32"/>
      <c r="AC241" s="32"/>
      <c r="AD241" s="32"/>
    </row>
    <row r="242" spans="24:30" ht="14.25" customHeight="1">
      <c r="X242" s="30"/>
      <c r="Z242" s="31"/>
      <c r="AA242" s="31"/>
      <c r="AB242" s="32"/>
      <c r="AC242" s="32"/>
      <c r="AD242" s="32"/>
    </row>
    <row r="243" spans="24:30" ht="14.25" customHeight="1">
      <c r="X243" s="30"/>
      <c r="Z243" s="31"/>
      <c r="AA243" s="31"/>
      <c r="AB243" s="32"/>
      <c r="AC243" s="32"/>
      <c r="AD243" s="32"/>
    </row>
    <row r="244" spans="24:30" ht="14.25" customHeight="1">
      <c r="X244" s="30"/>
      <c r="Z244" s="31"/>
      <c r="AA244" s="31"/>
      <c r="AB244" s="32"/>
      <c r="AC244" s="32"/>
      <c r="AD244" s="32"/>
    </row>
    <row r="245" spans="24:30" ht="14.25" customHeight="1">
      <c r="X245" s="30"/>
      <c r="Z245" s="31"/>
      <c r="AA245" s="31"/>
      <c r="AB245" s="32"/>
      <c r="AC245" s="32"/>
      <c r="AD245" s="32"/>
    </row>
    <row r="246" spans="24:30" ht="14.25" customHeight="1">
      <c r="X246" s="30"/>
      <c r="Z246" s="31"/>
      <c r="AA246" s="31"/>
      <c r="AB246" s="32"/>
      <c r="AC246" s="32"/>
      <c r="AD246" s="32"/>
    </row>
    <row r="247" spans="24:30" ht="14.25" customHeight="1">
      <c r="X247" s="30"/>
      <c r="Z247" s="31"/>
      <c r="AA247" s="31"/>
      <c r="AB247" s="32"/>
      <c r="AC247" s="32"/>
      <c r="AD247" s="32"/>
    </row>
    <row r="248" spans="24:30" ht="14.25" customHeight="1">
      <c r="X248" s="30"/>
      <c r="Z248" s="31"/>
      <c r="AA248" s="31"/>
      <c r="AB248" s="32"/>
      <c r="AC248" s="32"/>
      <c r="AD248" s="32"/>
    </row>
    <row r="249" spans="24:30" ht="14.25" customHeight="1">
      <c r="X249" s="30"/>
      <c r="Z249" s="31"/>
      <c r="AA249" s="31"/>
      <c r="AB249" s="32"/>
      <c r="AC249" s="32"/>
      <c r="AD249" s="32"/>
    </row>
    <row r="250" spans="24:30" ht="14.25" customHeight="1">
      <c r="X250" s="30"/>
      <c r="Z250" s="31"/>
      <c r="AA250" s="31"/>
      <c r="AB250" s="32"/>
      <c r="AC250" s="32"/>
      <c r="AD250" s="32"/>
    </row>
    <row r="251" spans="24:30" ht="14.25" customHeight="1">
      <c r="X251" s="30"/>
      <c r="Z251" s="31"/>
      <c r="AA251" s="31"/>
      <c r="AB251" s="32"/>
      <c r="AC251" s="32"/>
      <c r="AD251" s="32"/>
    </row>
    <row r="252" spans="24:30" ht="14.25" customHeight="1">
      <c r="X252" s="30"/>
      <c r="Z252" s="31"/>
      <c r="AA252" s="31"/>
      <c r="AB252" s="32"/>
      <c r="AC252" s="32"/>
      <c r="AD252" s="32"/>
    </row>
    <row r="253" spans="24:30" ht="14.25" customHeight="1">
      <c r="X253" s="30"/>
      <c r="Z253" s="31"/>
      <c r="AA253" s="31"/>
      <c r="AB253" s="32"/>
      <c r="AC253" s="32"/>
      <c r="AD253" s="32"/>
    </row>
    <row r="254" spans="24:30" ht="14.25" customHeight="1">
      <c r="X254" s="30"/>
      <c r="Z254" s="31"/>
      <c r="AA254" s="31"/>
      <c r="AB254" s="32"/>
      <c r="AC254" s="32"/>
      <c r="AD254" s="32"/>
    </row>
    <row r="255" spans="24:30" ht="14.25" customHeight="1">
      <c r="X255" s="30"/>
      <c r="Z255" s="31"/>
      <c r="AA255" s="31"/>
      <c r="AB255" s="32"/>
      <c r="AC255" s="32"/>
      <c r="AD255" s="32"/>
    </row>
    <row r="256" spans="24:30" ht="14.25" customHeight="1">
      <c r="X256" s="30"/>
      <c r="Z256" s="31"/>
      <c r="AA256" s="31"/>
      <c r="AB256" s="32"/>
      <c r="AC256" s="32"/>
      <c r="AD256" s="32"/>
    </row>
    <row r="257" spans="24:30" ht="14.25" customHeight="1">
      <c r="X257" s="30"/>
      <c r="Z257" s="31"/>
      <c r="AA257" s="31"/>
      <c r="AB257" s="32"/>
      <c r="AC257" s="32"/>
      <c r="AD257" s="32"/>
    </row>
    <row r="258" spans="24:30" ht="14.25" customHeight="1">
      <c r="X258" s="30"/>
      <c r="Z258" s="31"/>
      <c r="AA258" s="31"/>
      <c r="AB258" s="32"/>
      <c r="AC258" s="32"/>
      <c r="AD258" s="32"/>
    </row>
    <row r="259" spans="24:30" ht="14.25" customHeight="1">
      <c r="X259" s="30"/>
      <c r="Z259" s="31"/>
      <c r="AA259" s="31"/>
      <c r="AB259" s="32"/>
      <c r="AC259" s="32"/>
      <c r="AD259" s="32"/>
    </row>
    <row r="260" spans="24:30" ht="14.25" customHeight="1">
      <c r="X260" s="30"/>
      <c r="Z260" s="31"/>
      <c r="AA260" s="31"/>
      <c r="AB260" s="32"/>
      <c r="AC260" s="32"/>
      <c r="AD260" s="32"/>
    </row>
    <row r="261" spans="24:30" ht="14.25" customHeight="1">
      <c r="X261" s="30"/>
      <c r="Z261" s="31"/>
      <c r="AA261" s="31"/>
      <c r="AB261" s="32"/>
      <c r="AC261" s="32"/>
      <c r="AD261" s="32"/>
    </row>
    <row r="262" spans="24:30" ht="14.25" customHeight="1">
      <c r="X262" s="30"/>
      <c r="Z262" s="31"/>
      <c r="AA262" s="31"/>
      <c r="AB262" s="32"/>
      <c r="AC262" s="32"/>
      <c r="AD262" s="32"/>
    </row>
    <row r="263" spans="24:30" ht="14.25" customHeight="1">
      <c r="X263" s="30"/>
      <c r="Z263" s="31"/>
      <c r="AA263" s="31"/>
      <c r="AB263" s="32"/>
      <c r="AC263" s="32"/>
      <c r="AD263" s="32"/>
    </row>
    <row r="264" spans="24:30" ht="14.25" customHeight="1">
      <c r="X264" s="30"/>
      <c r="Z264" s="31"/>
      <c r="AA264" s="31"/>
      <c r="AB264" s="32"/>
      <c r="AC264" s="32"/>
      <c r="AD264" s="32"/>
    </row>
    <row r="265" spans="24:30" ht="14.25" customHeight="1">
      <c r="X265" s="30"/>
      <c r="Z265" s="31"/>
      <c r="AA265" s="31"/>
      <c r="AB265" s="32"/>
      <c r="AC265" s="32"/>
      <c r="AD265" s="32"/>
    </row>
    <row r="266" spans="24:30" ht="14.25" customHeight="1">
      <c r="X266" s="30"/>
      <c r="Z266" s="31"/>
      <c r="AA266" s="31"/>
      <c r="AB266" s="32"/>
      <c r="AC266" s="32"/>
      <c r="AD266" s="32"/>
    </row>
    <row r="267" spans="24:30" ht="14.25" customHeight="1">
      <c r="X267" s="30"/>
      <c r="Z267" s="31"/>
      <c r="AA267" s="31"/>
      <c r="AB267" s="32"/>
      <c r="AC267" s="32"/>
      <c r="AD267" s="32"/>
    </row>
    <row r="268" spans="24:30" ht="14.25" customHeight="1">
      <c r="X268" s="30"/>
      <c r="Z268" s="31"/>
      <c r="AA268" s="31"/>
      <c r="AB268" s="32"/>
      <c r="AC268" s="32"/>
      <c r="AD268" s="32"/>
    </row>
    <row r="269" spans="24:30" ht="14.25" customHeight="1">
      <c r="X269" s="30"/>
      <c r="Z269" s="31"/>
      <c r="AA269" s="31"/>
      <c r="AB269" s="32"/>
      <c r="AC269" s="32"/>
      <c r="AD269" s="32"/>
    </row>
    <row r="270" spans="24:30" ht="14.25" customHeight="1">
      <c r="X270" s="30"/>
      <c r="Z270" s="31"/>
      <c r="AA270" s="31"/>
      <c r="AB270" s="32"/>
      <c r="AC270" s="32"/>
      <c r="AD270" s="32"/>
    </row>
    <row r="271" spans="24:30" ht="14.25" customHeight="1">
      <c r="X271" s="30"/>
      <c r="Z271" s="31"/>
      <c r="AA271" s="31"/>
      <c r="AB271" s="32"/>
      <c r="AC271" s="32"/>
      <c r="AD271" s="32"/>
    </row>
    <row r="272" spans="24:30" ht="14.25" customHeight="1">
      <c r="X272" s="30"/>
      <c r="Z272" s="31"/>
      <c r="AA272" s="31"/>
      <c r="AB272" s="32"/>
      <c r="AC272" s="32"/>
      <c r="AD272" s="32"/>
    </row>
    <row r="273" spans="24:30" ht="14.25" customHeight="1">
      <c r="X273" s="30"/>
      <c r="Z273" s="31"/>
      <c r="AA273" s="31"/>
      <c r="AB273" s="32"/>
      <c r="AC273" s="32"/>
      <c r="AD273" s="32"/>
    </row>
    <row r="274" spans="24:30" ht="14.25" customHeight="1">
      <c r="X274" s="30"/>
      <c r="Z274" s="31"/>
      <c r="AA274" s="31"/>
      <c r="AB274" s="32"/>
      <c r="AC274" s="32"/>
      <c r="AD274" s="32"/>
    </row>
    <row r="275" spans="24:30" ht="14.25" customHeight="1">
      <c r="X275" s="30"/>
      <c r="Z275" s="31"/>
      <c r="AA275" s="31"/>
      <c r="AB275" s="32"/>
      <c r="AC275" s="32"/>
      <c r="AD275" s="32"/>
    </row>
    <row r="276" spans="24:30" ht="14.25" customHeight="1">
      <c r="X276" s="30"/>
      <c r="Z276" s="31"/>
      <c r="AA276" s="31"/>
      <c r="AB276" s="32"/>
      <c r="AC276" s="32"/>
      <c r="AD276" s="32"/>
    </row>
    <row r="277" spans="24:30" ht="14.25" customHeight="1">
      <c r="X277" s="30"/>
      <c r="Z277" s="31"/>
      <c r="AA277" s="31"/>
      <c r="AB277" s="32"/>
      <c r="AC277" s="32"/>
      <c r="AD277" s="32"/>
    </row>
    <row r="278" spans="24:30" ht="14.25" customHeight="1">
      <c r="X278" s="30"/>
      <c r="Z278" s="31"/>
      <c r="AA278" s="31"/>
      <c r="AB278" s="32"/>
      <c r="AC278" s="32"/>
      <c r="AD278" s="32"/>
    </row>
    <row r="279" spans="24:30" ht="14.25" customHeight="1">
      <c r="X279" s="30"/>
      <c r="Z279" s="31"/>
      <c r="AA279" s="31"/>
      <c r="AB279" s="32"/>
      <c r="AC279" s="32"/>
      <c r="AD279" s="32"/>
    </row>
    <row r="280" spans="24:30" ht="14.25" customHeight="1">
      <c r="X280" s="30"/>
      <c r="Z280" s="31"/>
      <c r="AA280" s="31"/>
      <c r="AB280" s="32"/>
      <c r="AC280" s="32"/>
      <c r="AD280" s="32"/>
    </row>
    <row r="281" spans="24:30" ht="14.25" customHeight="1">
      <c r="X281" s="30"/>
      <c r="Z281" s="31"/>
      <c r="AA281" s="31"/>
      <c r="AB281" s="32"/>
      <c r="AC281" s="32"/>
      <c r="AD281" s="32"/>
    </row>
    <row r="282" spans="24:30" ht="14.25" customHeight="1">
      <c r="X282" s="30"/>
      <c r="Z282" s="31"/>
      <c r="AA282" s="31"/>
      <c r="AB282" s="32"/>
      <c r="AC282" s="32"/>
      <c r="AD282" s="32"/>
    </row>
    <row r="283" spans="24:30" ht="14.25" customHeight="1">
      <c r="X283" s="30"/>
      <c r="Z283" s="31"/>
      <c r="AA283" s="31"/>
      <c r="AB283" s="32"/>
      <c r="AC283" s="32"/>
      <c r="AD283" s="32"/>
    </row>
    <row r="284" spans="24:30" ht="14.25" customHeight="1">
      <c r="X284" s="30"/>
      <c r="Z284" s="31"/>
      <c r="AA284" s="31"/>
      <c r="AB284" s="32"/>
      <c r="AC284" s="32"/>
      <c r="AD284" s="32"/>
    </row>
    <row r="285" spans="24:30" ht="14.25" customHeight="1">
      <c r="X285" s="30"/>
      <c r="Z285" s="31"/>
      <c r="AA285" s="31"/>
      <c r="AB285" s="32"/>
      <c r="AC285" s="32"/>
      <c r="AD285" s="32"/>
    </row>
    <row r="286" spans="24:30" ht="14.25" customHeight="1">
      <c r="X286" s="30"/>
      <c r="Z286" s="31"/>
      <c r="AA286" s="31"/>
      <c r="AB286" s="32"/>
      <c r="AC286" s="32"/>
      <c r="AD286" s="32"/>
    </row>
    <row r="287" spans="24:30" ht="14.25" customHeight="1">
      <c r="X287" s="30"/>
      <c r="Z287" s="31"/>
      <c r="AA287" s="31"/>
      <c r="AB287" s="32"/>
      <c r="AC287" s="32"/>
      <c r="AD287" s="32"/>
    </row>
    <row r="288" spans="24:30" ht="14.25" customHeight="1">
      <c r="X288" s="30"/>
      <c r="Z288" s="31"/>
      <c r="AA288" s="31"/>
      <c r="AB288" s="32"/>
      <c r="AC288" s="32"/>
      <c r="AD288" s="32"/>
    </row>
    <row r="289" spans="24:30" ht="14.25" customHeight="1">
      <c r="X289" s="30"/>
      <c r="Z289" s="31"/>
      <c r="AA289" s="31"/>
      <c r="AB289" s="32"/>
      <c r="AC289" s="32"/>
      <c r="AD289" s="32"/>
    </row>
    <row r="290" spans="24:30" ht="14.25" customHeight="1">
      <c r="X290" s="30"/>
      <c r="Z290" s="31"/>
      <c r="AA290" s="31"/>
      <c r="AB290" s="32"/>
      <c r="AC290" s="32"/>
      <c r="AD290" s="32"/>
    </row>
    <row r="291" spans="24:30" ht="14.25" customHeight="1">
      <c r="X291" s="30"/>
      <c r="Z291" s="31"/>
      <c r="AA291" s="31"/>
      <c r="AB291" s="32"/>
      <c r="AC291" s="32"/>
      <c r="AD291" s="32"/>
    </row>
    <row r="292" spans="24:30" ht="14.25" customHeight="1">
      <c r="X292" s="30"/>
      <c r="Z292" s="31"/>
      <c r="AA292" s="31"/>
      <c r="AB292" s="32"/>
      <c r="AC292" s="32"/>
      <c r="AD292" s="32"/>
    </row>
    <row r="293" spans="24:30" ht="14.25" customHeight="1">
      <c r="X293" s="30"/>
      <c r="Z293" s="31"/>
      <c r="AA293" s="31"/>
      <c r="AB293" s="32"/>
      <c r="AC293" s="32"/>
      <c r="AD293" s="32"/>
    </row>
    <row r="294" spans="24:30" ht="14.25" customHeight="1">
      <c r="X294" s="30"/>
      <c r="Z294" s="31"/>
      <c r="AA294" s="31"/>
      <c r="AB294" s="32"/>
      <c r="AC294" s="32"/>
      <c r="AD294" s="32"/>
    </row>
    <row r="295" spans="24:30" ht="14.25" customHeight="1">
      <c r="X295" s="30"/>
      <c r="Z295" s="31"/>
      <c r="AA295" s="31"/>
      <c r="AB295" s="32"/>
      <c r="AC295" s="32"/>
      <c r="AD295" s="32"/>
    </row>
    <row r="296" spans="24:30" ht="14.25" customHeight="1">
      <c r="X296" s="30"/>
      <c r="Z296" s="31"/>
      <c r="AA296" s="31"/>
      <c r="AB296" s="32"/>
      <c r="AC296" s="32"/>
      <c r="AD296" s="32"/>
    </row>
    <row r="297" spans="24:30" ht="14.25" customHeight="1">
      <c r="X297" s="30"/>
      <c r="Z297" s="31"/>
      <c r="AA297" s="31"/>
      <c r="AB297" s="32"/>
      <c r="AC297" s="32"/>
      <c r="AD297" s="32"/>
    </row>
    <row r="298" spans="24:30" ht="14.25" customHeight="1">
      <c r="X298" s="30"/>
      <c r="Z298" s="31"/>
      <c r="AA298" s="31"/>
      <c r="AB298" s="32"/>
      <c r="AC298" s="32"/>
      <c r="AD298" s="32"/>
    </row>
    <row r="299" spans="24:30" ht="14.25" customHeight="1">
      <c r="X299" s="30"/>
      <c r="Z299" s="31"/>
      <c r="AA299" s="31"/>
      <c r="AB299" s="32"/>
      <c r="AC299" s="32"/>
      <c r="AD299" s="32"/>
    </row>
    <row r="300" spans="24:30" ht="14.25" customHeight="1">
      <c r="X300" s="30"/>
      <c r="Z300" s="31"/>
      <c r="AA300" s="31"/>
      <c r="AB300" s="32"/>
      <c r="AC300" s="32"/>
      <c r="AD300" s="32"/>
    </row>
    <row r="301" spans="24:30" ht="14.25" customHeight="1">
      <c r="X301" s="30"/>
      <c r="Z301" s="31"/>
      <c r="AA301" s="31"/>
      <c r="AB301" s="32"/>
      <c r="AC301" s="32"/>
      <c r="AD301" s="32"/>
    </row>
    <row r="302" spans="24:30" ht="14.25" customHeight="1">
      <c r="X302" s="30"/>
      <c r="Z302" s="31"/>
      <c r="AA302" s="31"/>
      <c r="AB302" s="32"/>
      <c r="AC302" s="32"/>
      <c r="AD302" s="32"/>
    </row>
    <row r="303" spans="24:30" ht="14.25" customHeight="1">
      <c r="X303" s="30"/>
      <c r="Z303" s="31"/>
      <c r="AA303" s="31"/>
      <c r="AB303" s="32"/>
      <c r="AC303" s="32"/>
      <c r="AD303" s="32"/>
    </row>
    <row r="304" spans="24:30" ht="14.25" customHeight="1">
      <c r="X304" s="30"/>
      <c r="Z304" s="31"/>
      <c r="AA304" s="31"/>
      <c r="AB304" s="32"/>
      <c r="AC304" s="32"/>
      <c r="AD304" s="32"/>
    </row>
    <row r="305" spans="24:30" ht="14.25" customHeight="1">
      <c r="X305" s="30"/>
      <c r="Z305" s="31"/>
      <c r="AA305" s="31"/>
      <c r="AB305" s="32"/>
      <c r="AC305" s="32"/>
      <c r="AD305" s="32"/>
    </row>
    <row r="306" spans="24:30" ht="14.25" customHeight="1">
      <c r="X306" s="30"/>
      <c r="Z306" s="31"/>
      <c r="AA306" s="31"/>
      <c r="AB306" s="32"/>
      <c r="AC306" s="32"/>
      <c r="AD306" s="32"/>
    </row>
    <row r="307" spans="24:30" ht="14.25" customHeight="1">
      <c r="X307" s="30"/>
      <c r="Z307" s="31"/>
      <c r="AA307" s="31"/>
      <c r="AB307" s="32"/>
      <c r="AC307" s="32"/>
      <c r="AD307" s="32"/>
    </row>
    <row r="308" spans="24:30" ht="14.25" customHeight="1">
      <c r="X308" s="30"/>
      <c r="Z308" s="31"/>
      <c r="AA308" s="31"/>
      <c r="AB308" s="32"/>
      <c r="AC308" s="32"/>
      <c r="AD308" s="32"/>
    </row>
    <row r="309" spans="24:30" ht="14.25" customHeight="1">
      <c r="X309" s="30"/>
      <c r="Z309" s="31"/>
      <c r="AA309" s="31"/>
      <c r="AB309" s="32"/>
      <c r="AC309" s="32"/>
      <c r="AD309" s="32"/>
    </row>
    <row r="310" spans="24:30" ht="14.25" customHeight="1">
      <c r="X310" s="30"/>
      <c r="Z310" s="31"/>
      <c r="AA310" s="31"/>
      <c r="AB310" s="32"/>
      <c r="AC310" s="32"/>
      <c r="AD310" s="32"/>
    </row>
    <row r="311" spans="24:30" ht="14.25" customHeight="1">
      <c r="X311" s="30"/>
      <c r="Z311" s="31"/>
      <c r="AA311" s="31"/>
      <c r="AB311" s="32"/>
      <c r="AC311" s="32"/>
      <c r="AD311" s="32"/>
    </row>
    <row r="312" spans="24:30" ht="14.25" customHeight="1">
      <c r="X312" s="30"/>
      <c r="Z312" s="31"/>
      <c r="AA312" s="31"/>
      <c r="AB312" s="32"/>
      <c r="AC312" s="32"/>
      <c r="AD312" s="32"/>
    </row>
    <row r="313" spans="24:30" ht="14.25" customHeight="1">
      <c r="X313" s="30"/>
      <c r="Z313" s="31"/>
      <c r="AA313" s="31"/>
      <c r="AB313" s="32"/>
      <c r="AC313" s="32"/>
      <c r="AD313" s="32"/>
    </row>
    <row r="314" spans="24:30" ht="14.25" customHeight="1">
      <c r="X314" s="30"/>
      <c r="Z314" s="31"/>
      <c r="AA314" s="31"/>
      <c r="AB314" s="32"/>
      <c r="AC314" s="32"/>
      <c r="AD314" s="32"/>
    </row>
    <row r="315" spans="24:30" ht="14.25" customHeight="1">
      <c r="X315" s="30"/>
      <c r="Z315" s="31"/>
      <c r="AA315" s="31"/>
      <c r="AB315" s="32"/>
      <c r="AC315" s="32"/>
      <c r="AD315" s="32"/>
    </row>
    <row r="316" spans="24:30" ht="14.25" customHeight="1">
      <c r="X316" s="30"/>
      <c r="Z316" s="31"/>
      <c r="AA316" s="31"/>
      <c r="AB316" s="32"/>
      <c r="AC316" s="32"/>
      <c r="AD316" s="32"/>
    </row>
    <row r="317" spans="24:30" ht="14.25" customHeight="1">
      <c r="X317" s="30"/>
      <c r="Z317" s="31"/>
      <c r="AA317" s="31"/>
      <c r="AB317" s="32"/>
      <c r="AC317" s="32"/>
      <c r="AD317" s="32"/>
    </row>
    <row r="318" spans="24:30" ht="14.25" customHeight="1">
      <c r="X318" s="30"/>
      <c r="Z318" s="31"/>
      <c r="AA318" s="31"/>
      <c r="AB318" s="32"/>
      <c r="AC318" s="32"/>
      <c r="AD318" s="32"/>
    </row>
    <row r="319" spans="24:30" ht="14.25" customHeight="1">
      <c r="X319" s="30"/>
      <c r="Z319" s="31"/>
      <c r="AA319" s="31"/>
      <c r="AB319" s="32"/>
      <c r="AC319" s="32"/>
      <c r="AD319" s="32"/>
    </row>
    <row r="320" spans="24:30" ht="14.25" customHeight="1">
      <c r="X320" s="30"/>
      <c r="Z320" s="31"/>
      <c r="AA320" s="31"/>
      <c r="AB320" s="32"/>
      <c r="AC320" s="32"/>
      <c r="AD320" s="32"/>
    </row>
    <row r="321" spans="24:30" ht="14.25" customHeight="1">
      <c r="X321" s="30"/>
      <c r="Z321" s="31"/>
      <c r="AA321" s="31"/>
      <c r="AB321" s="32"/>
      <c r="AC321" s="32"/>
      <c r="AD321" s="32"/>
    </row>
    <row r="322" spans="24:30" ht="14.25" customHeight="1">
      <c r="X322" s="30"/>
      <c r="Z322" s="31"/>
      <c r="AA322" s="31"/>
      <c r="AB322" s="32"/>
      <c r="AC322" s="32"/>
      <c r="AD322" s="32"/>
    </row>
    <row r="323" spans="24:30" ht="14.25" customHeight="1">
      <c r="X323" s="30"/>
      <c r="Z323" s="31"/>
      <c r="AA323" s="31"/>
      <c r="AB323" s="32"/>
      <c r="AC323" s="32"/>
      <c r="AD323" s="32"/>
    </row>
    <row r="324" spans="24:30" ht="14.25" customHeight="1">
      <c r="X324" s="30"/>
      <c r="Z324" s="31"/>
      <c r="AA324" s="31"/>
      <c r="AB324" s="32"/>
      <c r="AC324" s="32"/>
      <c r="AD324" s="32"/>
    </row>
    <row r="325" spans="24:30" ht="14.25" customHeight="1">
      <c r="X325" s="30"/>
      <c r="Z325" s="31"/>
      <c r="AA325" s="31"/>
      <c r="AB325" s="32"/>
      <c r="AC325" s="32"/>
      <c r="AD325" s="32"/>
    </row>
    <row r="326" spans="24:30" ht="14.25" customHeight="1">
      <c r="X326" s="30"/>
      <c r="Z326" s="31"/>
      <c r="AA326" s="31"/>
      <c r="AB326" s="32"/>
      <c r="AC326" s="32"/>
      <c r="AD326" s="32"/>
    </row>
    <row r="327" spans="24:30" ht="14.25" customHeight="1">
      <c r="X327" s="30"/>
      <c r="Z327" s="31"/>
      <c r="AA327" s="31"/>
      <c r="AB327" s="32"/>
      <c r="AC327" s="32"/>
      <c r="AD327" s="32"/>
    </row>
    <row r="328" spans="24:30" ht="14.25" customHeight="1">
      <c r="X328" s="30"/>
      <c r="Z328" s="31"/>
      <c r="AA328" s="31"/>
      <c r="AB328" s="32"/>
      <c r="AC328" s="32"/>
      <c r="AD328" s="32"/>
    </row>
    <row r="329" spans="24:30" ht="14.25" customHeight="1">
      <c r="X329" s="30"/>
      <c r="Z329" s="31"/>
      <c r="AA329" s="31"/>
      <c r="AB329" s="32"/>
      <c r="AC329" s="32"/>
      <c r="AD329" s="32"/>
    </row>
    <row r="330" spans="24:30" ht="14.25" customHeight="1">
      <c r="X330" s="30"/>
      <c r="Z330" s="31"/>
      <c r="AA330" s="31"/>
      <c r="AB330" s="32"/>
      <c r="AC330" s="32"/>
      <c r="AD330" s="32"/>
    </row>
    <row r="331" spans="24:30" ht="14.25" customHeight="1">
      <c r="X331" s="30"/>
      <c r="Z331" s="31"/>
      <c r="AA331" s="31"/>
      <c r="AB331" s="32"/>
      <c r="AC331" s="32"/>
      <c r="AD331" s="32"/>
    </row>
    <row r="332" spans="24:30" ht="14.25" customHeight="1">
      <c r="X332" s="30"/>
      <c r="Z332" s="31"/>
      <c r="AA332" s="31"/>
      <c r="AB332" s="32"/>
      <c r="AC332" s="32"/>
      <c r="AD332" s="32"/>
    </row>
    <row r="333" spans="24:30" ht="14.25" customHeight="1">
      <c r="X333" s="30"/>
      <c r="Z333" s="31"/>
      <c r="AA333" s="31"/>
      <c r="AB333" s="32"/>
      <c r="AC333" s="32"/>
      <c r="AD333" s="32"/>
    </row>
    <row r="334" spans="24:30" ht="14.25" customHeight="1">
      <c r="X334" s="30"/>
      <c r="Z334" s="31"/>
      <c r="AA334" s="31"/>
      <c r="AB334" s="32"/>
      <c r="AC334" s="32"/>
      <c r="AD334" s="32"/>
    </row>
    <row r="335" spans="24:30" ht="14.25" customHeight="1">
      <c r="X335" s="30"/>
      <c r="Z335" s="31"/>
      <c r="AA335" s="31"/>
      <c r="AB335" s="32"/>
      <c r="AC335" s="32"/>
      <c r="AD335" s="32"/>
    </row>
    <row r="336" spans="24:30" ht="14.25" customHeight="1">
      <c r="X336" s="30"/>
      <c r="Z336" s="31"/>
      <c r="AA336" s="31"/>
      <c r="AB336" s="32"/>
      <c r="AC336" s="32"/>
      <c r="AD336" s="32"/>
    </row>
    <row r="337" spans="24:30" ht="14.25" customHeight="1">
      <c r="X337" s="30"/>
      <c r="Z337" s="31"/>
      <c r="AA337" s="31"/>
      <c r="AB337" s="32"/>
      <c r="AC337" s="32"/>
      <c r="AD337" s="32"/>
    </row>
    <row r="338" spans="24:30" ht="14.25" customHeight="1">
      <c r="X338" s="30"/>
      <c r="Z338" s="31"/>
      <c r="AA338" s="31"/>
      <c r="AB338" s="32"/>
      <c r="AC338" s="32"/>
      <c r="AD338" s="32"/>
    </row>
    <row r="339" spans="24:30" ht="14.25" customHeight="1">
      <c r="X339" s="30"/>
      <c r="Z339" s="31"/>
      <c r="AA339" s="31"/>
      <c r="AB339" s="32"/>
      <c r="AC339" s="32"/>
      <c r="AD339" s="32"/>
    </row>
    <row r="340" spans="24:30" ht="14.25" customHeight="1">
      <c r="X340" s="30"/>
      <c r="Z340" s="31"/>
      <c r="AA340" s="31"/>
      <c r="AB340" s="32"/>
      <c r="AC340" s="32"/>
      <c r="AD340" s="32"/>
    </row>
    <row r="341" spans="24:30" ht="14.25" customHeight="1">
      <c r="X341" s="30"/>
      <c r="Z341" s="31"/>
      <c r="AA341" s="31"/>
      <c r="AB341" s="32"/>
      <c r="AC341" s="32"/>
      <c r="AD341" s="32"/>
    </row>
    <row r="342" spans="24:30" ht="14.25" customHeight="1">
      <c r="X342" s="30"/>
      <c r="Z342" s="31"/>
      <c r="AA342" s="31"/>
      <c r="AB342" s="32"/>
      <c r="AC342" s="32"/>
      <c r="AD342" s="32"/>
    </row>
    <row r="343" spans="24:30" ht="14.25" customHeight="1">
      <c r="X343" s="30"/>
      <c r="Z343" s="31"/>
      <c r="AA343" s="31"/>
      <c r="AB343" s="32"/>
      <c r="AC343" s="32"/>
      <c r="AD343" s="32"/>
    </row>
    <row r="344" spans="24:30" ht="14.25" customHeight="1">
      <c r="X344" s="30"/>
      <c r="Z344" s="31"/>
      <c r="AA344" s="31"/>
      <c r="AB344" s="32"/>
      <c r="AC344" s="32"/>
      <c r="AD344" s="32"/>
    </row>
    <row r="345" spans="24:30" ht="14.25" customHeight="1">
      <c r="X345" s="30"/>
      <c r="Z345" s="31"/>
      <c r="AA345" s="31"/>
      <c r="AB345" s="32"/>
      <c r="AC345" s="32"/>
      <c r="AD345" s="32"/>
    </row>
    <row r="346" spans="24:30" ht="14.25" customHeight="1">
      <c r="X346" s="30"/>
      <c r="Z346" s="31"/>
      <c r="AA346" s="31"/>
      <c r="AB346" s="32"/>
      <c r="AC346" s="32"/>
      <c r="AD346" s="32"/>
    </row>
    <row r="347" spans="24:30" ht="14.25" customHeight="1">
      <c r="X347" s="30"/>
      <c r="Z347" s="31"/>
      <c r="AA347" s="31"/>
      <c r="AB347" s="32"/>
      <c r="AC347" s="32"/>
      <c r="AD347" s="32"/>
    </row>
    <row r="348" spans="24:30" ht="14.25" customHeight="1">
      <c r="X348" s="30"/>
      <c r="Z348" s="31"/>
      <c r="AA348" s="31"/>
      <c r="AB348" s="32"/>
      <c r="AC348" s="32"/>
      <c r="AD348" s="32"/>
    </row>
    <row r="349" spans="24:30" ht="14.25" customHeight="1">
      <c r="X349" s="30"/>
      <c r="Z349" s="31"/>
      <c r="AA349" s="31"/>
      <c r="AB349" s="32"/>
      <c r="AC349" s="32"/>
      <c r="AD349" s="32"/>
    </row>
    <row r="350" spans="24:30" ht="14.25" customHeight="1">
      <c r="X350" s="30"/>
      <c r="Z350" s="31"/>
      <c r="AA350" s="31"/>
      <c r="AB350" s="32"/>
      <c r="AC350" s="32"/>
      <c r="AD350" s="32"/>
    </row>
    <row r="351" spans="24:30" ht="14.25" customHeight="1">
      <c r="X351" s="30"/>
      <c r="Z351" s="31"/>
      <c r="AA351" s="31"/>
      <c r="AB351" s="32"/>
      <c r="AC351" s="32"/>
      <c r="AD351" s="32"/>
    </row>
    <row r="352" spans="24:30" ht="14.25" customHeight="1">
      <c r="X352" s="30"/>
      <c r="Z352" s="31"/>
      <c r="AA352" s="31"/>
      <c r="AB352" s="32"/>
      <c r="AC352" s="32"/>
      <c r="AD352" s="32"/>
    </row>
    <row r="353" spans="24:30" ht="14.25" customHeight="1">
      <c r="X353" s="30"/>
      <c r="Z353" s="31"/>
      <c r="AA353" s="31"/>
      <c r="AB353" s="32"/>
      <c r="AC353" s="32"/>
      <c r="AD353" s="32"/>
    </row>
    <row r="354" spans="24:30" ht="14.25" customHeight="1">
      <c r="X354" s="30"/>
      <c r="Z354" s="31"/>
      <c r="AA354" s="31"/>
      <c r="AB354" s="32"/>
      <c r="AC354" s="32"/>
      <c r="AD354" s="32"/>
    </row>
    <row r="355" spans="24:30" ht="14.25" customHeight="1">
      <c r="X355" s="30"/>
      <c r="Z355" s="31"/>
      <c r="AA355" s="31"/>
      <c r="AB355" s="32"/>
      <c r="AC355" s="32"/>
      <c r="AD355" s="32"/>
    </row>
    <row r="356" spans="24:30" ht="14.25" customHeight="1">
      <c r="X356" s="30"/>
      <c r="Z356" s="31"/>
      <c r="AA356" s="31"/>
      <c r="AB356" s="32"/>
      <c r="AC356" s="32"/>
      <c r="AD356" s="32"/>
    </row>
    <row r="357" spans="24:30" ht="14.25" customHeight="1">
      <c r="X357" s="30"/>
      <c r="Z357" s="31"/>
      <c r="AA357" s="31"/>
      <c r="AB357" s="32"/>
      <c r="AC357" s="32"/>
      <c r="AD357" s="32"/>
    </row>
    <row r="358" spans="24:30" ht="14.25" customHeight="1">
      <c r="X358" s="30"/>
      <c r="Z358" s="31"/>
      <c r="AA358" s="31"/>
      <c r="AB358" s="32"/>
      <c r="AC358" s="32"/>
      <c r="AD358" s="32"/>
    </row>
    <row r="359" spans="24:30" ht="14.25" customHeight="1">
      <c r="X359" s="30"/>
      <c r="Z359" s="31"/>
      <c r="AA359" s="31"/>
      <c r="AB359" s="32"/>
      <c r="AC359" s="32"/>
      <c r="AD359" s="32"/>
    </row>
    <row r="360" spans="24:30" ht="14.25" customHeight="1">
      <c r="X360" s="30"/>
      <c r="Z360" s="31"/>
      <c r="AA360" s="31"/>
      <c r="AB360" s="32"/>
      <c r="AC360" s="32"/>
      <c r="AD360" s="32"/>
    </row>
    <row r="361" spans="24:30" ht="14.25" customHeight="1">
      <c r="X361" s="30"/>
      <c r="Z361" s="31"/>
      <c r="AA361" s="31"/>
      <c r="AB361" s="32"/>
      <c r="AC361" s="32"/>
      <c r="AD361" s="32"/>
    </row>
    <row r="362" spans="24:30" ht="14.25" customHeight="1">
      <c r="X362" s="30"/>
      <c r="Z362" s="31"/>
      <c r="AA362" s="31"/>
      <c r="AB362" s="32"/>
      <c r="AC362" s="32"/>
      <c r="AD362" s="32"/>
    </row>
    <row r="363" spans="24:30" ht="14.25" customHeight="1">
      <c r="X363" s="30"/>
      <c r="Z363" s="31"/>
      <c r="AA363" s="31"/>
      <c r="AB363" s="32"/>
      <c r="AC363" s="32"/>
      <c r="AD363" s="32"/>
    </row>
    <row r="364" spans="24:30" ht="14.25" customHeight="1">
      <c r="X364" s="30"/>
      <c r="Z364" s="31"/>
      <c r="AA364" s="31"/>
      <c r="AB364" s="32"/>
      <c r="AC364" s="32"/>
      <c r="AD364" s="32"/>
    </row>
    <row r="365" spans="24:30" ht="14.25" customHeight="1">
      <c r="X365" s="30"/>
      <c r="Z365" s="31"/>
      <c r="AA365" s="31"/>
      <c r="AB365" s="32"/>
      <c r="AC365" s="32"/>
      <c r="AD365" s="32"/>
    </row>
    <row r="366" spans="24:30" ht="14.25" customHeight="1">
      <c r="X366" s="30"/>
      <c r="Z366" s="31"/>
      <c r="AA366" s="31"/>
      <c r="AB366" s="32"/>
      <c r="AC366" s="32"/>
      <c r="AD366" s="32"/>
    </row>
    <row r="367" spans="24:30" ht="14.25" customHeight="1">
      <c r="X367" s="30"/>
      <c r="Z367" s="31"/>
      <c r="AA367" s="31"/>
      <c r="AB367" s="32"/>
      <c r="AC367" s="32"/>
      <c r="AD367" s="32"/>
    </row>
    <row r="368" spans="24:30" ht="14.25" customHeight="1">
      <c r="X368" s="30"/>
      <c r="Z368" s="31"/>
      <c r="AA368" s="31"/>
      <c r="AB368" s="32"/>
      <c r="AC368" s="32"/>
      <c r="AD368" s="32"/>
    </row>
    <row r="369" spans="24:30" ht="14.25" customHeight="1">
      <c r="X369" s="30"/>
      <c r="Z369" s="31"/>
      <c r="AA369" s="31"/>
      <c r="AB369" s="32"/>
      <c r="AC369" s="32"/>
      <c r="AD369" s="32"/>
    </row>
    <row r="370" spans="24:30" ht="14.25" customHeight="1">
      <c r="X370" s="30"/>
      <c r="Z370" s="31"/>
      <c r="AA370" s="31"/>
      <c r="AB370" s="32"/>
      <c r="AC370" s="32"/>
      <c r="AD370" s="32"/>
    </row>
    <row r="371" spans="24:30" ht="14.25" customHeight="1">
      <c r="X371" s="30"/>
      <c r="Z371" s="31"/>
      <c r="AA371" s="31"/>
      <c r="AB371" s="32"/>
      <c r="AC371" s="32"/>
      <c r="AD371" s="32"/>
    </row>
    <row r="372" spans="24:30" ht="14.25" customHeight="1">
      <c r="X372" s="30"/>
      <c r="Z372" s="31"/>
      <c r="AA372" s="31"/>
      <c r="AB372" s="32"/>
      <c r="AC372" s="32"/>
      <c r="AD372" s="32"/>
    </row>
    <row r="373" spans="24:30" ht="14.25" customHeight="1">
      <c r="X373" s="30"/>
      <c r="Z373" s="31"/>
      <c r="AA373" s="31"/>
      <c r="AB373" s="32"/>
      <c r="AC373" s="32"/>
      <c r="AD373" s="32"/>
    </row>
    <row r="374" spans="24:30" ht="14.25" customHeight="1">
      <c r="X374" s="30"/>
      <c r="Z374" s="31"/>
      <c r="AA374" s="31"/>
      <c r="AB374" s="32"/>
      <c r="AC374" s="32"/>
      <c r="AD374" s="32"/>
    </row>
    <row r="375" spans="24:30" ht="14.25" customHeight="1">
      <c r="X375" s="30"/>
      <c r="Z375" s="31"/>
      <c r="AA375" s="31"/>
      <c r="AB375" s="32"/>
      <c r="AC375" s="32"/>
      <c r="AD375" s="32"/>
    </row>
    <row r="376" spans="24:30" ht="14.25" customHeight="1">
      <c r="X376" s="30"/>
      <c r="Z376" s="31"/>
      <c r="AA376" s="31"/>
      <c r="AB376" s="32"/>
      <c r="AC376" s="32"/>
      <c r="AD376" s="32"/>
    </row>
    <row r="377" spans="24:30" ht="14.25" customHeight="1">
      <c r="X377" s="30"/>
      <c r="Z377" s="31"/>
      <c r="AA377" s="31"/>
      <c r="AB377" s="32"/>
      <c r="AC377" s="32"/>
      <c r="AD377" s="32"/>
    </row>
    <row r="378" spans="24:30" ht="14.25" customHeight="1">
      <c r="X378" s="30"/>
      <c r="Z378" s="31"/>
      <c r="AA378" s="31"/>
      <c r="AB378" s="32"/>
      <c r="AC378" s="32"/>
      <c r="AD378" s="32"/>
    </row>
    <row r="379" spans="24:30" ht="14.25" customHeight="1">
      <c r="X379" s="30"/>
      <c r="Z379" s="31"/>
      <c r="AA379" s="31"/>
      <c r="AB379" s="32"/>
      <c r="AC379" s="32"/>
      <c r="AD379" s="32"/>
    </row>
    <row r="380" spans="24:30" ht="14.25" customHeight="1">
      <c r="X380" s="30"/>
      <c r="Z380" s="31"/>
      <c r="AA380" s="31"/>
      <c r="AB380" s="32"/>
      <c r="AC380" s="32"/>
      <c r="AD380" s="32"/>
    </row>
    <row r="381" spans="24:30" ht="14.25" customHeight="1">
      <c r="X381" s="30"/>
      <c r="Z381" s="31"/>
      <c r="AA381" s="31"/>
      <c r="AB381" s="32"/>
      <c r="AC381" s="32"/>
      <c r="AD381" s="32"/>
    </row>
    <row r="382" spans="24:30" ht="14.25" customHeight="1">
      <c r="X382" s="30"/>
      <c r="Z382" s="31"/>
      <c r="AA382" s="31"/>
      <c r="AB382" s="32"/>
      <c r="AC382" s="32"/>
      <c r="AD382" s="32"/>
    </row>
    <row r="383" spans="24:30" ht="14.25" customHeight="1">
      <c r="X383" s="30"/>
      <c r="Z383" s="31"/>
      <c r="AA383" s="31"/>
      <c r="AB383" s="32"/>
      <c r="AC383" s="32"/>
      <c r="AD383" s="32"/>
    </row>
    <row r="384" spans="24:30" ht="14.25" customHeight="1">
      <c r="X384" s="30"/>
      <c r="Z384" s="31"/>
      <c r="AA384" s="31"/>
      <c r="AB384" s="32"/>
      <c r="AC384" s="32"/>
      <c r="AD384" s="32"/>
    </row>
    <row r="385" spans="24:30" ht="14.25" customHeight="1">
      <c r="X385" s="30"/>
      <c r="Z385" s="31"/>
      <c r="AA385" s="31"/>
      <c r="AB385" s="32"/>
      <c r="AC385" s="32"/>
      <c r="AD385" s="32"/>
    </row>
    <row r="386" spans="24:30" ht="14.25" customHeight="1">
      <c r="X386" s="30"/>
      <c r="Z386" s="31"/>
      <c r="AA386" s="31"/>
      <c r="AB386" s="32"/>
      <c r="AC386" s="32"/>
      <c r="AD386" s="32"/>
    </row>
    <row r="387" spans="24:30" ht="14.25" customHeight="1">
      <c r="X387" s="30"/>
      <c r="Z387" s="31"/>
      <c r="AA387" s="31"/>
      <c r="AB387" s="32"/>
      <c r="AC387" s="32"/>
      <c r="AD387" s="32"/>
    </row>
    <row r="388" spans="24:30" ht="14.25" customHeight="1">
      <c r="X388" s="30"/>
      <c r="Z388" s="31"/>
      <c r="AA388" s="31"/>
      <c r="AB388" s="32"/>
      <c r="AC388" s="32"/>
      <c r="AD388" s="32"/>
    </row>
    <row r="389" spans="24:30" ht="14.25" customHeight="1">
      <c r="X389" s="30"/>
      <c r="Z389" s="31"/>
      <c r="AA389" s="31"/>
      <c r="AB389" s="32"/>
      <c r="AC389" s="32"/>
      <c r="AD389" s="32"/>
    </row>
    <row r="390" spans="24:30" ht="14.25" customHeight="1">
      <c r="X390" s="30"/>
      <c r="Z390" s="31"/>
      <c r="AA390" s="31"/>
      <c r="AB390" s="32"/>
      <c r="AC390" s="32"/>
      <c r="AD390" s="32"/>
    </row>
    <row r="391" spans="24:30" ht="14.25" customHeight="1">
      <c r="X391" s="30"/>
      <c r="Z391" s="31"/>
      <c r="AA391" s="31"/>
      <c r="AB391" s="32"/>
      <c r="AC391" s="32"/>
      <c r="AD391" s="32"/>
    </row>
    <row r="392" spans="24:30" ht="14.25" customHeight="1">
      <c r="X392" s="30"/>
      <c r="Z392" s="31"/>
      <c r="AA392" s="31"/>
      <c r="AB392" s="32"/>
      <c r="AC392" s="32"/>
      <c r="AD392" s="32"/>
    </row>
    <row r="393" spans="24:30" ht="14.25" customHeight="1">
      <c r="X393" s="30"/>
      <c r="Z393" s="31"/>
      <c r="AA393" s="31"/>
      <c r="AB393" s="32"/>
      <c r="AC393" s="32"/>
      <c r="AD393" s="32"/>
    </row>
    <row r="394" spans="24:30" ht="14.25" customHeight="1">
      <c r="X394" s="30"/>
      <c r="Z394" s="31"/>
      <c r="AA394" s="31"/>
      <c r="AB394" s="32"/>
      <c r="AC394" s="32"/>
      <c r="AD394" s="32"/>
    </row>
    <row r="395" spans="24:30" ht="14.25" customHeight="1">
      <c r="X395" s="30"/>
      <c r="Z395" s="31"/>
      <c r="AA395" s="31"/>
      <c r="AB395" s="32"/>
      <c r="AC395" s="32"/>
      <c r="AD395" s="32"/>
    </row>
    <row r="396" spans="24:30" ht="14.25" customHeight="1">
      <c r="X396" s="30"/>
      <c r="Z396" s="31"/>
      <c r="AA396" s="31"/>
      <c r="AB396" s="32"/>
      <c r="AC396" s="32"/>
      <c r="AD396" s="32"/>
    </row>
    <row r="397" spans="24:30" ht="14.25" customHeight="1">
      <c r="X397" s="30"/>
      <c r="Z397" s="31"/>
      <c r="AA397" s="31"/>
      <c r="AB397" s="32"/>
      <c r="AC397" s="32"/>
      <c r="AD397" s="32"/>
    </row>
    <row r="398" spans="24:30" ht="14.25" customHeight="1">
      <c r="X398" s="30"/>
      <c r="Z398" s="31"/>
      <c r="AA398" s="31"/>
      <c r="AB398" s="32"/>
      <c r="AC398" s="32"/>
      <c r="AD398" s="32"/>
    </row>
    <row r="399" spans="24:30" ht="14.25" customHeight="1">
      <c r="X399" s="30"/>
      <c r="Z399" s="31"/>
      <c r="AA399" s="31"/>
      <c r="AB399" s="32"/>
      <c r="AC399" s="32"/>
      <c r="AD399" s="32"/>
    </row>
    <row r="400" spans="24:30" ht="14.25" customHeight="1">
      <c r="X400" s="30"/>
      <c r="Z400" s="31"/>
      <c r="AA400" s="31"/>
      <c r="AB400" s="32"/>
      <c r="AC400" s="32"/>
      <c r="AD400" s="32"/>
    </row>
    <row r="401" spans="24:30" ht="14.25" customHeight="1">
      <c r="X401" s="30"/>
      <c r="Z401" s="31"/>
      <c r="AA401" s="31"/>
      <c r="AB401" s="32"/>
      <c r="AC401" s="32"/>
      <c r="AD401" s="32"/>
    </row>
    <row r="402" spans="24:30" ht="14.25" customHeight="1">
      <c r="X402" s="30"/>
      <c r="Z402" s="31"/>
      <c r="AA402" s="31"/>
      <c r="AB402" s="32"/>
      <c r="AC402" s="32"/>
      <c r="AD402" s="32"/>
    </row>
    <row r="403" spans="24:30" ht="14.25" customHeight="1">
      <c r="X403" s="30"/>
      <c r="Z403" s="31"/>
      <c r="AA403" s="31"/>
      <c r="AB403" s="32"/>
      <c r="AC403" s="32"/>
      <c r="AD403" s="32"/>
    </row>
    <row r="404" spans="24:30" ht="14.25" customHeight="1">
      <c r="X404" s="30"/>
      <c r="Z404" s="31"/>
      <c r="AA404" s="31"/>
      <c r="AB404" s="32"/>
      <c r="AC404" s="32"/>
      <c r="AD404" s="32"/>
    </row>
    <row r="405" spans="24:30" ht="14.25" customHeight="1">
      <c r="X405" s="30"/>
      <c r="Z405" s="31"/>
      <c r="AA405" s="31"/>
      <c r="AB405" s="32"/>
      <c r="AC405" s="32"/>
      <c r="AD405" s="32"/>
    </row>
    <row r="406" spans="24:30" ht="14.25" customHeight="1">
      <c r="X406" s="30"/>
      <c r="Z406" s="31"/>
      <c r="AA406" s="31"/>
      <c r="AB406" s="32"/>
      <c r="AC406" s="32"/>
      <c r="AD406" s="32"/>
    </row>
    <row r="407" spans="24:30" ht="14.25" customHeight="1">
      <c r="X407" s="30"/>
      <c r="Z407" s="31"/>
      <c r="AA407" s="31"/>
      <c r="AB407" s="32"/>
      <c r="AC407" s="32"/>
      <c r="AD407" s="32"/>
    </row>
    <row r="408" spans="24:30" ht="14.25" customHeight="1">
      <c r="X408" s="30"/>
      <c r="Z408" s="31"/>
      <c r="AA408" s="31"/>
      <c r="AB408" s="32"/>
      <c r="AC408" s="32"/>
      <c r="AD408" s="32"/>
    </row>
    <row r="409" spans="24:30" ht="14.25" customHeight="1">
      <c r="X409" s="30"/>
      <c r="Z409" s="31"/>
      <c r="AA409" s="31"/>
      <c r="AB409" s="32"/>
      <c r="AC409" s="32"/>
      <c r="AD409" s="32"/>
    </row>
    <row r="410" spans="24:30" ht="14.25" customHeight="1">
      <c r="X410" s="30"/>
      <c r="Z410" s="31"/>
      <c r="AA410" s="31"/>
      <c r="AB410" s="32"/>
      <c r="AC410" s="32"/>
      <c r="AD410" s="32"/>
    </row>
    <row r="411" spans="24:30" ht="14.25" customHeight="1">
      <c r="X411" s="30"/>
      <c r="Z411" s="31"/>
      <c r="AA411" s="31"/>
      <c r="AB411" s="32"/>
      <c r="AC411" s="32"/>
      <c r="AD411" s="32"/>
    </row>
    <row r="412" spans="24:30" ht="14.25" customHeight="1">
      <c r="X412" s="30"/>
      <c r="Z412" s="31"/>
      <c r="AA412" s="31"/>
      <c r="AB412" s="32"/>
      <c r="AC412" s="32"/>
      <c r="AD412" s="32"/>
    </row>
    <row r="413" spans="24:30" ht="14.25" customHeight="1">
      <c r="X413" s="30"/>
      <c r="Z413" s="31"/>
      <c r="AA413" s="31"/>
      <c r="AB413" s="32"/>
      <c r="AC413" s="32"/>
      <c r="AD413" s="32"/>
    </row>
    <row r="414" spans="24:30" ht="14.25" customHeight="1">
      <c r="X414" s="30"/>
      <c r="Z414" s="31"/>
      <c r="AA414" s="31"/>
      <c r="AB414" s="32"/>
      <c r="AC414" s="32"/>
      <c r="AD414" s="32"/>
    </row>
    <row r="415" spans="24:30" ht="14.25" customHeight="1">
      <c r="X415" s="30"/>
      <c r="Z415" s="31"/>
      <c r="AA415" s="31"/>
      <c r="AB415" s="32"/>
      <c r="AC415" s="32"/>
      <c r="AD415" s="32"/>
    </row>
    <row r="416" spans="24:30" ht="14.25" customHeight="1">
      <c r="X416" s="30"/>
      <c r="Z416" s="31"/>
      <c r="AA416" s="31"/>
      <c r="AB416" s="32"/>
      <c r="AC416" s="32"/>
      <c r="AD416" s="32"/>
    </row>
    <row r="417" spans="24:30" ht="14.25" customHeight="1">
      <c r="X417" s="30"/>
      <c r="Z417" s="31"/>
      <c r="AA417" s="31"/>
      <c r="AB417" s="32"/>
      <c r="AC417" s="32"/>
      <c r="AD417" s="32"/>
    </row>
    <row r="418" spans="24:30" ht="14.25" customHeight="1">
      <c r="X418" s="30"/>
      <c r="Z418" s="31"/>
      <c r="AA418" s="31"/>
      <c r="AB418" s="32"/>
      <c r="AC418" s="32"/>
      <c r="AD418" s="32"/>
    </row>
    <row r="419" spans="24:30" ht="14.25" customHeight="1">
      <c r="X419" s="30"/>
      <c r="Z419" s="31"/>
      <c r="AA419" s="31"/>
      <c r="AB419" s="32"/>
      <c r="AC419" s="32"/>
      <c r="AD419" s="32"/>
    </row>
    <row r="420" spans="24:30" ht="14.25" customHeight="1">
      <c r="X420" s="30"/>
      <c r="Z420" s="31"/>
      <c r="AA420" s="31"/>
      <c r="AB420" s="32"/>
      <c r="AC420" s="32"/>
      <c r="AD420" s="32"/>
    </row>
    <row r="421" spans="24:30" ht="14.25" customHeight="1">
      <c r="X421" s="30"/>
      <c r="Z421" s="31"/>
      <c r="AA421" s="31"/>
      <c r="AB421" s="32"/>
      <c r="AC421" s="32"/>
      <c r="AD421" s="32"/>
    </row>
    <row r="422" spans="24:30" ht="14.25" customHeight="1">
      <c r="X422" s="30"/>
      <c r="Z422" s="31"/>
      <c r="AA422" s="31"/>
      <c r="AB422" s="32"/>
      <c r="AC422" s="32"/>
      <c r="AD422" s="32"/>
    </row>
    <row r="423" spans="24:30" ht="14.25" customHeight="1">
      <c r="X423" s="30"/>
      <c r="Z423" s="31"/>
      <c r="AA423" s="31"/>
      <c r="AB423" s="32"/>
      <c r="AC423" s="32"/>
      <c r="AD423" s="32"/>
    </row>
    <row r="424" spans="24:30" ht="14.25" customHeight="1">
      <c r="X424" s="30"/>
      <c r="Z424" s="31"/>
      <c r="AA424" s="31"/>
      <c r="AB424" s="32"/>
      <c r="AC424" s="32"/>
      <c r="AD424" s="32"/>
    </row>
    <row r="425" spans="24:30" ht="14.25" customHeight="1">
      <c r="X425" s="30"/>
      <c r="Z425" s="31"/>
      <c r="AA425" s="31"/>
      <c r="AB425" s="32"/>
      <c r="AC425" s="32"/>
      <c r="AD425" s="32"/>
    </row>
    <row r="426" spans="24:30" ht="14.25" customHeight="1">
      <c r="X426" s="30"/>
      <c r="Z426" s="31"/>
      <c r="AA426" s="31"/>
      <c r="AB426" s="32"/>
      <c r="AC426" s="32"/>
      <c r="AD426" s="32"/>
    </row>
    <row r="427" spans="24:30" ht="14.25" customHeight="1">
      <c r="X427" s="30"/>
      <c r="Z427" s="31"/>
      <c r="AA427" s="31"/>
      <c r="AB427" s="32"/>
      <c r="AC427" s="32"/>
      <c r="AD427" s="32"/>
    </row>
    <row r="428" spans="24:30" ht="14.25" customHeight="1">
      <c r="X428" s="30"/>
      <c r="Z428" s="31"/>
      <c r="AA428" s="31"/>
      <c r="AB428" s="32"/>
      <c r="AC428" s="32"/>
      <c r="AD428" s="32"/>
    </row>
    <row r="429" spans="24:30" ht="14.25" customHeight="1">
      <c r="X429" s="30"/>
      <c r="Z429" s="31"/>
      <c r="AA429" s="31"/>
      <c r="AB429" s="32"/>
      <c r="AC429" s="32"/>
      <c r="AD429" s="32"/>
    </row>
    <row r="430" spans="24:30" ht="14.25" customHeight="1">
      <c r="X430" s="30"/>
      <c r="Z430" s="31"/>
      <c r="AA430" s="31"/>
      <c r="AB430" s="32"/>
      <c r="AC430" s="32"/>
      <c r="AD430" s="32"/>
    </row>
    <row r="431" spans="24:30" ht="14.25" customHeight="1">
      <c r="X431" s="30"/>
      <c r="Z431" s="31"/>
      <c r="AA431" s="31"/>
      <c r="AB431" s="32"/>
      <c r="AC431" s="32"/>
      <c r="AD431" s="32"/>
    </row>
    <row r="432" spans="24:30" ht="14.25" customHeight="1">
      <c r="X432" s="30"/>
      <c r="Z432" s="31"/>
      <c r="AA432" s="31"/>
      <c r="AB432" s="32"/>
      <c r="AC432" s="32"/>
      <c r="AD432" s="32"/>
    </row>
    <row r="433" spans="24:30" ht="14.25" customHeight="1">
      <c r="X433" s="30"/>
      <c r="Z433" s="31"/>
      <c r="AA433" s="31"/>
      <c r="AB433" s="32"/>
      <c r="AC433" s="32"/>
      <c r="AD433" s="32"/>
    </row>
    <row r="434" spans="24:30" ht="14.25" customHeight="1">
      <c r="X434" s="30"/>
      <c r="Z434" s="31"/>
      <c r="AA434" s="31"/>
      <c r="AB434" s="32"/>
      <c r="AC434" s="32"/>
      <c r="AD434" s="32"/>
    </row>
    <row r="435" spans="24:30" ht="14.25" customHeight="1">
      <c r="X435" s="30"/>
      <c r="Z435" s="31"/>
      <c r="AA435" s="31"/>
      <c r="AB435" s="32"/>
      <c r="AC435" s="32"/>
      <c r="AD435" s="32"/>
    </row>
    <row r="436" spans="24:30" ht="14.25" customHeight="1">
      <c r="X436" s="30"/>
      <c r="Z436" s="31"/>
      <c r="AA436" s="31"/>
      <c r="AB436" s="32"/>
      <c r="AC436" s="32"/>
      <c r="AD436" s="32"/>
    </row>
    <row r="437" spans="24:30" ht="14.25" customHeight="1">
      <c r="X437" s="30"/>
      <c r="Z437" s="31"/>
      <c r="AA437" s="31"/>
      <c r="AB437" s="32"/>
      <c r="AC437" s="32"/>
      <c r="AD437" s="32"/>
    </row>
    <row r="438" spans="24:30" ht="14.25" customHeight="1">
      <c r="X438" s="30"/>
      <c r="Z438" s="31"/>
      <c r="AA438" s="31"/>
      <c r="AB438" s="32"/>
      <c r="AC438" s="32"/>
      <c r="AD438" s="32"/>
    </row>
    <row r="439" spans="24:30" ht="14.25" customHeight="1">
      <c r="X439" s="30"/>
      <c r="Z439" s="31"/>
      <c r="AA439" s="31"/>
      <c r="AB439" s="32"/>
      <c r="AC439" s="32"/>
      <c r="AD439" s="32"/>
    </row>
    <row r="440" spans="24:30" ht="14.25" customHeight="1">
      <c r="X440" s="30"/>
      <c r="Z440" s="31"/>
      <c r="AA440" s="31"/>
      <c r="AB440" s="32"/>
      <c r="AC440" s="32"/>
      <c r="AD440" s="32"/>
    </row>
    <row r="441" spans="24:30" ht="14.25" customHeight="1">
      <c r="X441" s="30"/>
      <c r="Z441" s="31"/>
      <c r="AA441" s="31"/>
      <c r="AB441" s="32"/>
      <c r="AC441" s="32"/>
      <c r="AD441" s="32"/>
    </row>
    <row r="442" spans="24:30" ht="14.25" customHeight="1">
      <c r="X442" s="30"/>
      <c r="Z442" s="31"/>
      <c r="AA442" s="31"/>
      <c r="AB442" s="32"/>
      <c r="AC442" s="32"/>
      <c r="AD442" s="32"/>
    </row>
    <row r="443" spans="24:30" ht="14.25" customHeight="1">
      <c r="X443" s="30"/>
      <c r="Z443" s="31"/>
      <c r="AA443" s="31"/>
      <c r="AB443" s="32"/>
      <c r="AC443" s="32"/>
      <c r="AD443" s="32"/>
    </row>
    <row r="444" spans="24:30" ht="14.25" customHeight="1">
      <c r="X444" s="30"/>
      <c r="Z444" s="31"/>
      <c r="AA444" s="31"/>
      <c r="AB444" s="32"/>
      <c r="AC444" s="32"/>
      <c r="AD444" s="32"/>
    </row>
    <row r="445" spans="24:30" ht="14.25" customHeight="1">
      <c r="X445" s="30"/>
      <c r="Z445" s="31"/>
      <c r="AA445" s="31"/>
      <c r="AB445" s="32"/>
      <c r="AC445" s="32"/>
      <c r="AD445" s="32"/>
    </row>
    <row r="446" spans="24:30" ht="14.25" customHeight="1">
      <c r="X446" s="30"/>
      <c r="Z446" s="31"/>
      <c r="AA446" s="31"/>
      <c r="AB446" s="32"/>
      <c r="AC446" s="32"/>
      <c r="AD446" s="32"/>
    </row>
    <row r="447" spans="24:30" ht="14.25" customHeight="1">
      <c r="X447" s="30"/>
      <c r="Z447" s="31"/>
      <c r="AA447" s="31"/>
      <c r="AB447" s="32"/>
      <c r="AC447" s="32"/>
      <c r="AD447" s="32"/>
    </row>
    <row r="448" spans="24:30" ht="14.25" customHeight="1">
      <c r="X448" s="30"/>
      <c r="Z448" s="31"/>
      <c r="AA448" s="31"/>
      <c r="AB448" s="32"/>
      <c r="AC448" s="32"/>
      <c r="AD448" s="32"/>
    </row>
    <row r="449" spans="24:30" ht="14.25" customHeight="1">
      <c r="X449" s="30"/>
      <c r="Z449" s="31"/>
      <c r="AA449" s="31"/>
      <c r="AB449" s="32"/>
      <c r="AC449" s="32"/>
      <c r="AD449" s="32"/>
    </row>
    <row r="450" spans="24:30" ht="14.25" customHeight="1">
      <c r="X450" s="30"/>
      <c r="Z450" s="31"/>
      <c r="AA450" s="31"/>
      <c r="AB450" s="32"/>
      <c r="AC450" s="32"/>
      <c r="AD450" s="32"/>
    </row>
    <row r="451" spans="24:30" ht="14.25" customHeight="1">
      <c r="X451" s="30"/>
      <c r="Z451" s="31"/>
      <c r="AA451" s="31"/>
      <c r="AB451" s="32"/>
      <c r="AC451" s="32"/>
      <c r="AD451" s="32"/>
    </row>
    <row r="452" spans="24:30" ht="14.25" customHeight="1">
      <c r="X452" s="30"/>
      <c r="Z452" s="31"/>
      <c r="AA452" s="31"/>
      <c r="AB452" s="32"/>
      <c r="AC452" s="32"/>
      <c r="AD452" s="32"/>
    </row>
    <row r="453" spans="24:30" ht="14.25" customHeight="1">
      <c r="X453" s="30"/>
      <c r="Z453" s="31"/>
      <c r="AA453" s="31"/>
      <c r="AB453" s="32"/>
      <c r="AC453" s="32"/>
      <c r="AD453" s="32"/>
    </row>
    <row r="454" spans="24:30" ht="14.25" customHeight="1">
      <c r="X454" s="30"/>
      <c r="Z454" s="31"/>
      <c r="AA454" s="31"/>
      <c r="AB454" s="32"/>
      <c r="AC454" s="32"/>
      <c r="AD454" s="32"/>
    </row>
    <row r="455" spans="24:30" ht="14.25" customHeight="1">
      <c r="X455" s="30"/>
      <c r="Z455" s="31"/>
      <c r="AA455" s="31"/>
      <c r="AB455" s="32"/>
      <c r="AC455" s="32"/>
      <c r="AD455" s="32"/>
    </row>
    <row r="456" spans="24:30" ht="14.25" customHeight="1">
      <c r="X456" s="30"/>
      <c r="Z456" s="31"/>
      <c r="AA456" s="31"/>
      <c r="AB456" s="32"/>
      <c r="AC456" s="32"/>
      <c r="AD456" s="32"/>
    </row>
    <row r="457" spans="24:30" ht="14.25" customHeight="1">
      <c r="X457" s="30"/>
      <c r="Z457" s="31"/>
      <c r="AA457" s="31"/>
      <c r="AB457" s="32"/>
      <c r="AC457" s="32"/>
      <c r="AD457" s="32"/>
    </row>
    <row r="458" spans="24:30" ht="14.25" customHeight="1">
      <c r="X458" s="30"/>
      <c r="Z458" s="31"/>
      <c r="AA458" s="31"/>
      <c r="AB458" s="32"/>
      <c r="AC458" s="32"/>
      <c r="AD458" s="32"/>
    </row>
    <row r="459" spans="24:30" ht="14.25" customHeight="1">
      <c r="X459" s="30"/>
      <c r="Z459" s="31"/>
      <c r="AA459" s="31"/>
      <c r="AB459" s="32"/>
      <c r="AC459" s="32"/>
      <c r="AD459" s="32"/>
    </row>
    <row r="460" spans="24:30" ht="14.25" customHeight="1">
      <c r="X460" s="30"/>
      <c r="Z460" s="31"/>
      <c r="AA460" s="31"/>
      <c r="AB460" s="32"/>
      <c r="AC460" s="32"/>
      <c r="AD460" s="32"/>
    </row>
    <row r="461" spans="24:30" ht="14.25" customHeight="1">
      <c r="X461" s="30"/>
      <c r="Z461" s="31"/>
      <c r="AA461" s="31"/>
      <c r="AB461" s="32"/>
      <c r="AC461" s="32"/>
      <c r="AD461" s="32"/>
    </row>
    <row r="462" spans="24:30" ht="14.25" customHeight="1">
      <c r="X462" s="30"/>
      <c r="Z462" s="31"/>
      <c r="AA462" s="31"/>
      <c r="AB462" s="32"/>
      <c r="AC462" s="32"/>
      <c r="AD462" s="32"/>
    </row>
    <row r="463" spans="24:30" ht="14.25" customHeight="1">
      <c r="X463" s="30"/>
      <c r="Z463" s="31"/>
      <c r="AA463" s="31"/>
      <c r="AB463" s="32"/>
      <c r="AC463" s="32"/>
      <c r="AD463" s="32"/>
    </row>
    <row r="464" spans="24:30" ht="14.25" customHeight="1">
      <c r="X464" s="30"/>
      <c r="Z464" s="31"/>
      <c r="AA464" s="31"/>
      <c r="AB464" s="32"/>
      <c r="AC464" s="32"/>
      <c r="AD464" s="32"/>
    </row>
    <row r="465" spans="24:30" ht="14.25" customHeight="1">
      <c r="X465" s="30"/>
      <c r="Z465" s="31"/>
      <c r="AA465" s="31"/>
      <c r="AB465" s="32"/>
      <c r="AC465" s="32"/>
      <c r="AD465" s="32"/>
    </row>
    <row r="466" spans="24:30" ht="14.25" customHeight="1">
      <c r="X466" s="30"/>
      <c r="Z466" s="31"/>
      <c r="AA466" s="31"/>
      <c r="AB466" s="32"/>
      <c r="AC466" s="32"/>
      <c r="AD466" s="32"/>
    </row>
    <row r="467" spans="24:30" ht="14.25" customHeight="1">
      <c r="X467" s="30"/>
      <c r="Z467" s="31"/>
      <c r="AA467" s="31"/>
      <c r="AB467" s="32"/>
      <c r="AC467" s="32"/>
      <c r="AD467" s="32"/>
    </row>
    <row r="468" spans="24:30" ht="14.25" customHeight="1">
      <c r="X468" s="30"/>
      <c r="Z468" s="31"/>
      <c r="AA468" s="31"/>
      <c r="AB468" s="32"/>
      <c r="AC468" s="32"/>
      <c r="AD468" s="32"/>
    </row>
    <row r="469" spans="24:30" ht="14.25" customHeight="1">
      <c r="X469" s="30"/>
      <c r="Z469" s="31"/>
      <c r="AA469" s="31"/>
      <c r="AB469" s="32"/>
      <c r="AC469" s="32"/>
      <c r="AD469" s="32"/>
    </row>
    <row r="470" spans="24:30" ht="14.25" customHeight="1">
      <c r="X470" s="30"/>
      <c r="Z470" s="31"/>
      <c r="AA470" s="31"/>
      <c r="AB470" s="32"/>
      <c r="AC470" s="32"/>
      <c r="AD470" s="32"/>
    </row>
    <row r="471" spans="24:30" ht="14.25" customHeight="1">
      <c r="X471" s="30"/>
      <c r="Z471" s="31"/>
      <c r="AA471" s="31"/>
      <c r="AB471" s="32"/>
      <c r="AC471" s="32"/>
      <c r="AD471" s="32"/>
    </row>
    <row r="472" spans="24:30" ht="14.25" customHeight="1">
      <c r="X472" s="30"/>
      <c r="Z472" s="31"/>
      <c r="AA472" s="31"/>
      <c r="AB472" s="32"/>
      <c r="AC472" s="32"/>
      <c r="AD472" s="32"/>
    </row>
    <row r="473" spans="24:30" ht="14.25" customHeight="1">
      <c r="X473" s="30"/>
      <c r="Z473" s="31"/>
      <c r="AA473" s="31"/>
      <c r="AB473" s="32"/>
      <c r="AC473" s="32"/>
      <c r="AD473" s="32"/>
    </row>
    <row r="474" spans="24:30" ht="14.25" customHeight="1">
      <c r="X474" s="30"/>
      <c r="Z474" s="31"/>
      <c r="AA474" s="31"/>
      <c r="AB474" s="32"/>
      <c r="AC474" s="32"/>
      <c r="AD474" s="32"/>
    </row>
    <row r="475" spans="24:30" ht="14.25" customHeight="1">
      <c r="X475" s="30"/>
      <c r="Z475" s="31"/>
      <c r="AA475" s="31"/>
      <c r="AB475" s="32"/>
      <c r="AC475" s="32"/>
      <c r="AD475" s="32"/>
    </row>
    <row r="476" spans="24:30" ht="14.25" customHeight="1">
      <c r="X476" s="30"/>
      <c r="Z476" s="31"/>
      <c r="AA476" s="31"/>
      <c r="AB476" s="32"/>
      <c r="AC476" s="32"/>
      <c r="AD476" s="32"/>
    </row>
    <row r="477" spans="24:30" ht="14.25" customHeight="1">
      <c r="X477" s="30"/>
      <c r="Z477" s="31"/>
      <c r="AA477" s="31"/>
      <c r="AB477" s="32"/>
      <c r="AC477" s="32"/>
      <c r="AD477" s="32"/>
    </row>
    <row r="478" spans="24:30" ht="14.25" customHeight="1">
      <c r="X478" s="30"/>
      <c r="Z478" s="31"/>
      <c r="AA478" s="31"/>
      <c r="AB478" s="32"/>
      <c r="AC478" s="32"/>
      <c r="AD478" s="32"/>
    </row>
    <row r="479" spans="24:30" ht="14.25" customHeight="1">
      <c r="X479" s="30"/>
      <c r="Z479" s="31"/>
      <c r="AA479" s="31"/>
      <c r="AB479" s="32"/>
      <c r="AC479" s="32"/>
      <c r="AD479" s="32"/>
    </row>
    <row r="480" spans="24:30" ht="14.25" customHeight="1">
      <c r="X480" s="30"/>
      <c r="Z480" s="31"/>
      <c r="AA480" s="31"/>
      <c r="AB480" s="32"/>
      <c r="AC480" s="32"/>
      <c r="AD480" s="32"/>
    </row>
    <row r="481" spans="24:30" ht="14.25" customHeight="1">
      <c r="X481" s="30"/>
      <c r="Z481" s="31"/>
      <c r="AA481" s="31"/>
      <c r="AB481" s="32"/>
      <c r="AC481" s="32"/>
      <c r="AD481" s="32"/>
    </row>
    <row r="482" spans="24:30" ht="14.25" customHeight="1">
      <c r="X482" s="30"/>
      <c r="Z482" s="31"/>
      <c r="AA482" s="31"/>
      <c r="AB482" s="32"/>
      <c r="AC482" s="32"/>
      <c r="AD482" s="32"/>
    </row>
    <row r="483" spans="24:30" ht="14.25" customHeight="1">
      <c r="X483" s="30"/>
      <c r="Z483" s="31"/>
      <c r="AA483" s="31"/>
      <c r="AB483" s="32"/>
      <c r="AC483" s="32"/>
      <c r="AD483" s="32"/>
    </row>
    <row r="484" spans="24:30" ht="14.25" customHeight="1">
      <c r="X484" s="30"/>
      <c r="Z484" s="31"/>
      <c r="AA484" s="31"/>
      <c r="AB484" s="32"/>
      <c r="AC484" s="32"/>
      <c r="AD484" s="32"/>
    </row>
    <row r="485" spans="24:30" ht="14.25" customHeight="1">
      <c r="X485" s="30"/>
      <c r="Z485" s="31"/>
      <c r="AA485" s="31"/>
      <c r="AB485" s="32"/>
      <c r="AC485" s="32"/>
      <c r="AD485" s="32"/>
    </row>
    <row r="486" spans="24:30" ht="14.25" customHeight="1">
      <c r="X486" s="30"/>
      <c r="Z486" s="31"/>
      <c r="AA486" s="31"/>
      <c r="AB486" s="32"/>
      <c r="AC486" s="32"/>
      <c r="AD486" s="32"/>
    </row>
    <row r="487" spans="24:30" ht="14.25" customHeight="1">
      <c r="X487" s="30"/>
      <c r="Z487" s="31"/>
      <c r="AA487" s="31"/>
      <c r="AB487" s="32"/>
      <c r="AC487" s="32"/>
      <c r="AD487" s="32"/>
    </row>
    <row r="488" spans="24:30" ht="14.25" customHeight="1">
      <c r="X488" s="30"/>
      <c r="Z488" s="31"/>
      <c r="AA488" s="31"/>
      <c r="AB488" s="32"/>
      <c r="AC488" s="32"/>
      <c r="AD488" s="32"/>
    </row>
    <row r="489" spans="24:30" ht="14.25" customHeight="1">
      <c r="X489" s="30"/>
      <c r="Z489" s="31"/>
      <c r="AA489" s="31"/>
      <c r="AB489" s="32"/>
      <c r="AC489" s="32"/>
      <c r="AD489" s="32"/>
    </row>
    <row r="490" spans="24:30" ht="14.25" customHeight="1">
      <c r="X490" s="30"/>
      <c r="Z490" s="31"/>
      <c r="AA490" s="31"/>
      <c r="AB490" s="32"/>
      <c r="AC490" s="32"/>
      <c r="AD490" s="32"/>
    </row>
    <row r="491" spans="24:30" ht="14.25" customHeight="1">
      <c r="X491" s="30"/>
      <c r="Z491" s="31"/>
      <c r="AA491" s="31"/>
      <c r="AB491" s="32"/>
      <c r="AC491" s="32"/>
      <c r="AD491" s="32"/>
    </row>
    <row r="492" spans="24:30" ht="14.25" customHeight="1">
      <c r="X492" s="30"/>
      <c r="Z492" s="31"/>
      <c r="AA492" s="31"/>
      <c r="AB492" s="32"/>
      <c r="AC492" s="32"/>
      <c r="AD492" s="32"/>
    </row>
    <row r="493" spans="24:30" ht="14.25" customHeight="1">
      <c r="X493" s="30"/>
      <c r="Z493" s="31"/>
      <c r="AA493" s="31"/>
      <c r="AB493" s="32"/>
      <c r="AC493" s="32"/>
      <c r="AD493" s="32"/>
    </row>
    <row r="494" spans="24:30" ht="14.25" customHeight="1">
      <c r="X494" s="30"/>
      <c r="Z494" s="31"/>
      <c r="AA494" s="31"/>
      <c r="AB494" s="32"/>
      <c r="AC494" s="32"/>
      <c r="AD494" s="32"/>
    </row>
    <row r="495" spans="24:30" ht="14.25" customHeight="1">
      <c r="X495" s="30"/>
      <c r="Z495" s="31"/>
      <c r="AA495" s="31"/>
      <c r="AB495" s="32"/>
      <c r="AC495" s="32"/>
      <c r="AD495" s="32"/>
    </row>
    <row r="496" spans="24:30" ht="14.25" customHeight="1">
      <c r="X496" s="30"/>
      <c r="Z496" s="31"/>
      <c r="AA496" s="31"/>
      <c r="AB496" s="32"/>
      <c r="AC496" s="32"/>
      <c r="AD496" s="32"/>
    </row>
    <row r="497" spans="24:30" ht="14.25" customHeight="1">
      <c r="X497" s="30"/>
      <c r="Z497" s="31"/>
      <c r="AA497" s="31"/>
      <c r="AB497" s="32"/>
      <c r="AC497" s="32"/>
      <c r="AD497" s="32"/>
    </row>
    <row r="498" spans="24:30" ht="14.25" customHeight="1">
      <c r="X498" s="30"/>
      <c r="Z498" s="31"/>
      <c r="AA498" s="31"/>
      <c r="AB498" s="32"/>
      <c r="AC498" s="32"/>
      <c r="AD498" s="32"/>
    </row>
    <row r="499" spans="24:30" ht="14.25" customHeight="1">
      <c r="X499" s="30"/>
      <c r="Z499" s="31"/>
      <c r="AA499" s="31"/>
      <c r="AB499" s="32"/>
      <c r="AC499" s="32"/>
      <c r="AD499" s="32"/>
    </row>
    <row r="500" spans="24:30" ht="14.25" customHeight="1">
      <c r="X500" s="30"/>
      <c r="Z500" s="31"/>
      <c r="AA500" s="31"/>
      <c r="AB500" s="32"/>
      <c r="AC500" s="32"/>
      <c r="AD500" s="32"/>
    </row>
    <row r="501" spans="24:30" ht="14.25" customHeight="1">
      <c r="X501" s="30"/>
      <c r="Z501" s="31"/>
      <c r="AA501" s="31"/>
      <c r="AB501" s="32"/>
      <c r="AC501" s="32"/>
      <c r="AD501" s="32"/>
    </row>
    <row r="502" spans="24:30" ht="14.25" customHeight="1">
      <c r="X502" s="30"/>
      <c r="Z502" s="31"/>
      <c r="AA502" s="31"/>
      <c r="AB502" s="32"/>
      <c r="AC502" s="32"/>
      <c r="AD502" s="32"/>
    </row>
    <row r="503" spans="24:30" ht="14.25" customHeight="1">
      <c r="X503" s="30"/>
      <c r="Z503" s="31"/>
      <c r="AA503" s="31"/>
      <c r="AB503" s="32"/>
      <c r="AC503" s="32"/>
      <c r="AD503" s="32"/>
    </row>
    <row r="504" spans="24:30" ht="14.25" customHeight="1">
      <c r="X504" s="30"/>
      <c r="Z504" s="31"/>
      <c r="AA504" s="31"/>
      <c r="AB504" s="32"/>
      <c r="AC504" s="32"/>
      <c r="AD504" s="32"/>
    </row>
    <row r="505" spans="24:30" ht="14.25" customHeight="1">
      <c r="X505" s="30"/>
      <c r="Z505" s="31"/>
      <c r="AA505" s="31"/>
      <c r="AB505" s="32"/>
      <c r="AC505" s="32"/>
      <c r="AD505" s="32"/>
    </row>
    <row r="506" spans="24:30" ht="14.25" customHeight="1">
      <c r="X506" s="30"/>
      <c r="Z506" s="31"/>
      <c r="AA506" s="31"/>
      <c r="AB506" s="32"/>
      <c r="AC506" s="32"/>
      <c r="AD506" s="32"/>
    </row>
    <row r="507" spans="24:30" ht="14.25" customHeight="1">
      <c r="X507" s="30"/>
      <c r="Z507" s="31"/>
      <c r="AA507" s="31"/>
      <c r="AB507" s="32"/>
      <c r="AC507" s="32"/>
      <c r="AD507" s="32"/>
    </row>
    <row r="508" spans="24:30" ht="14.25" customHeight="1">
      <c r="X508" s="30"/>
      <c r="Z508" s="31"/>
      <c r="AA508" s="31"/>
      <c r="AB508" s="32"/>
      <c r="AC508" s="32"/>
      <c r="AD508" s="32"/>
    </row>
    <row r="509" spans="24:30" ht="14.25" customHeight="1">
      <c r="X509" s="30"/>
      <c r="Z509" s="31"/>
      <c r="AA509" s="31"/>
      <c r="AB509" s="32"/>
      <c r="AC509" s="32"/>
      <c r="AD509" s="32"/>
    </row>
    <row r="510" spans="24:30" ht="14.25" customHeight="1">
      <c r="X510" s="30"/>
      <c r="Z510" s="31"/>
      <c r="AA510" s="31"/>
      <c r="AB510" s="32"/>
      <c r="AC510" s="32"/>
      <c r="AD510" s="32"/>
    </row>
    <row r="511" spans="24:30" ht="14.25" customHeight="1">
      <c r="X511" s="30"/>
      <c r="Z511" s="31"/>
      <c r="AA511" s="31"/>
      <c r="AB511" s="32"/>
      <c r="AC511" s="32"/>
      <c r="AD511" s="32"/>
    </row>
    <row r="512" spans="24:30" ht="14.25" customHeight="1">
      <c r="X512" s="30"/>
      <c r="Z512" s="31"/>
      <c r="AA512" s="31"/>
      <c r="AB512" s="32"/>
      <c r="AC512" s="32"/>
      <c r="AD512" s="32"/>
    </row>
    <row r="513" spans="24:30" ht="14.25" customHeight="1">
      <c r="X513" s="30"/>
      <c r="Z513" s="31"/>
      <c r="AA513" s="31"/>
      <c r="AB513" s="32"/>
      <c r="AC513" s="32"/>
      <c r="AD513" s="32"/>
    </row>
    <row r="514" spans="24:30" ht="14.25" customHeight="1">
      <c r="X514" s="30"/>
      <c r="Z514" s="31"/>
      <c r="AA514" s="31"/>
      <c r="AB514" s="32"/>
      <c r="AC514" s="32"/>
      <c r="AD514" s="32"/>
    </row>
    <row r="515" spans="24:30" ht="14.25" customHeight="1">
      <c r="X515" s="30"/>
      <c r="Z515" s="31"/>
      <c r="AA515" s="31"/>
      <c r="AB515" s="32"/>
      <c r="AC515" s="32"/>
      <c r="AD515" s="32"/>
    </row>
    <row r="516" spans="24:30" ht="14.25" customHeight="1">
      <c r="X516" s="30"/>
      <c r="Z516" s="31"/>
      <c r="AA516" s="31"/>
      <c r="AB516" s="32"/>
      <c r="AC516" s="32"/>
      <c r="AD516" s="32"/>
    </row>
    <row r="517" spans="24:30" ht="14.25" customHeight="1">
      <c r="X517" s="30"/>
      <c r="Z517" s="31"/>
      <c r="AA517" s="31"/>
      <c r="AB517" s="32"/>
      <c r="AC517" s="32"/>
      <c r="AD517" s="32"/>
    </row>
    <row r="518" spans="24:30" ht="14.25" customHeight="1">
      <c r="X518" s="30"/>
      <c r="Z518" s="31"/>
      <c r="AA518" s="31"/>
      <c r="AB518" s="32"/>
      <c r="AC518" s="32"/>
      <c r="AD518" s="32"/>
    </row>
    <row r="519" spans="24:30" ht="14.25" customHeight="1">
      <c r="X519" s="30"/>
      <c r="Z519" s="31"/>
      <c r="AA519" s="31"/>
      <c r="AB519" s="32"/>
      <c r="AC519" s="32"/>
      <c r="AD519" s="32"/>
    </row>
    <row r="520" spans="24:30" ht="14.25" customHeight="1">
      <c r="X520" s="30"/>
      <c r="Z520" s="31"/>
      <c r="AA520" s="31"/>
      <c r="AB520" s="32"/>
      <c r="AC520" s="32"/>
      <c r="AD520" s="32"/>
    </row>
    <row r="521" spans="24:30" ht="14.25" customHeight="1">
      <c r="X521" s="30"/>
      <c r="Z521" s="31"/>
      <c r="AA521" s="31"/>
      <c r="AB521" s="32"/>
      <c r="AC521" s="32"/>
      <c r="AD521" s="32"/>
    </row>
    <row r="522" spans="24:30" ht="14.25" customHeight="1">
      <c r="X522" s="30"/>
      <c r="Z522" s="31"/>
      <c r="AA522" s="31"/>
      <c r="AB522" s="32"/>
      <c r="AC522" s="32"/>
      <c r="AD522" s="32"/>
    </row>
    <row r="523" spans="24:30" ht="14.25" customHeight="1">
      <c r="X523" s="30"/>
      <c r="Z523" s="31"/>
      <c r="AA523" s="31"/>
      <c r="AB523" s="32"/>
      <c r="AC523" s="32"/>
      <c r="AD523" s="32"/>
    </row>
    <row r="524" spans="24:30" ht="14.25" customHeight="1">
      <c r="X524" s="30"/>
      <c r="Z524" s="31"/>
      <c r="AA524" s="31"/>
      <c r="AB524" s="32"/>
      <c r="AC524" s="32"/>
      <c r="AD524" s="32"/>
    </row>
    <row r="525" spans="24:30" ht="14.25" customHeight="1">
      <c r="X525" s="30"/>
      <c r="Z525" s="31"/>
      <c r="AA525" s="31"/>
      <c r="AB525" s="32"/>
      <c r="AC525" s="32"/>
      <c r="AD525" s="32"/>
    </row>
    <row r="526" spans="24:30" ht="14.25" customHeight="1">
      <c r="X526" s="30"/>
      <c r="Z526" s="31"/>
      <c r="AA526" s="31"/>
      <c r="AB526" s="32"/>
      <c r="AC526" s="32"/>
      <c r="AD526" s="32"/>
    </row>
    <row r="527" spans="24:30" ht="14.25" customHeight="1">
      <c r="X527" s="30"/>
      <c r="Z527" s="31"/>
      <c r="AA527" s="31"/>
      <c r="AB527" s="32"/>
      <c r="AC527" s="32"/>
      <c r="AD527" s="32"/>
    </row>
    <row r="528" spans="24:30" ht="14.25" customHeight="1">
      <c r="X528" s="30"/>
      <c r="Z528" s="31"/>
      <c r="AA528" s="31"/>
      <c r="AB528" s="32"/>
      <c r="AC528" s="32"/>
      <c r="AD528" s="32"/>
    </row>
    <row r="529" spans="24:30" ht="14.25" customHeight="1">
      <c r="X529" s="30"/>
      <c r="Z529" s="31"/>
      <c r="AA529" s="31"/>
      <c r="AB529" s="32"/>
      <c r="AC529" s="32"/>
      <c r="AD529" s="32"/>
    </row>
    <row r="530" spans="24:30" ht="14.25" customHeight="1">
      <c r="X530" s="30"/>
      <c r="Z530" s="31"/>
      <c r="AA530" s="31"/>
      <c r="AB530" s="32"/>
      <c r="AC530" s="32"/>
      <c r="AD530" s="32"/>
    </row>
    <row r="531" spans="24:30" ht="14.25" customHeight="1">
      <c r="X531" s="30"/>
      <c r="Z531" s="31"/>
      <c r="AA531" s="31"/>
      <c r="AB531" s="32"/>
      <c r="AC531" s="32"/>
      <c r="AD531" s="32"/>
    </row>
    <row r="532" spans="24:30" ht="14.25" customHeight="1">
      <c r="X532" s="30"/>
      <c r="Z532" s="31"/>
      <c r="AA532" s="31"/>
      <c r="AB532" s="32"/>
      <c r="AC532" s="32"/>
      <c r="AD532" s="32"/>
    </row>
    <row r="533" spans="24:30" ht="14.25" customHeight="1">
      <c r="X533" s="30"/>
      <c r="Z533" s="31"/>
      <c r="AA533" s="31"/>
      <c r="AB533" s="32"/>
      <c r="AC533" s="32"/>
      <c r="AD533" s="32"/>
    </row>
    <row r="534" spans="24:30" ht="14.25" customHeight="1">
      <c r="X534" s="30"/>
      <c r="Z534" s="31"/>
      <c r="AA534" s="31"/>
      <c r="AB534" s="32"/>
      <c r="AC534" s="32"/>
      <c r="AD534" s="32"/>
    </row>
    <row r="535" spans="24:30" ht="14.25" customHeight="1">
      <c r="X535" s="30"/>
      <c r="Z535" s="31"/>
      <c r="AA535" s="31"/>
      <c r="AB535" s="32"/>
      <c r="AC535" s="32"/>
      <c r="AD535" s="32"/>
    </row>
    <row r="536" spans="24:30" ht="14.25" customHeight="1">
      <c r="X536" s="30"/>
      <c r="Z536" s="31"/>
      <c r="AA536" s="31"/>
      <c r="AB536" s="32"/>
      <c r="AC536" s="32"/>
      <c r="AD536" s="32"/>
    </row>
    <row r="537" spans="24:30" ht="14.25" customHeight="1">
      <c r="X537" s="30"/>
      <c r="Z537" s="31"/>
      <c r="AA537" s="31"/>
      <c r="AB537" s="32"/>
      <c r="AC537" s="32"/>
      <c r="AD537" s="32"/>
    </row>
    <row r="538" spans="24:30" ht="14.25" customHeight="1">
      <c r="X538" s="30"/>
      <c r="Z538" s="31"/>
      <c r="AA538" s="31"/>
      <c r="AB538" s="32"/>
      <c r="AC538" s="32"/>
      <c r="AD538" s="32"/>
    </row>
    <row r="539" spans="24:30" ht="14.25" customHeight="1">
      <c r="X539" s="30"/>
      <c r="Z539" s="31"/>
      <c r="AA539" s="31"/>
      <c r="AB539" s="32"/>
      <c r="AC539" s="32"/>
      <c r="AD539" s="32"/>
    </row>
    <row r="540" spans="24:30" ht="14.25" customHeight="1">
      <c r="X540" s="30"/>
      <c r="Z540" s="31"/>
      <c r="AA540" s="31"/>
      <c r="AB540" s="32"/>
      <c r="AC540" s="32"/>
      <c r="AD540" s="32"/>
    </row>
    <row r="541" spans="24:30" ht="14.25" customHeight="1">
      <c r="X541" s="30"/>
      <c r="Z541" s="31"/>
      <c r="AA541" s="31"/>
      <c r="AB541" s="32"/>
      <c r="AC541" s="32"/>
      <c r="AD541" s="32"/>
    </row>
    <row r="542" spans="24:30" ht="14.25" customHeight="1">
      <c r="X542" s="30"/>
      <c r="Z542" s="31"/>
      <c r="AA542" s="31"/>
      <c r="AB542" s="32"/>
      <c r="AC542" s="32"/>
      <c r="AD542" s="32"/>
    </row>
    <row r="543" spans="24:30" ht="14.25" customHeight="1">
      <c r="X543" s="30"/>
      <c r="Z543" s="31"/>
      <c r="AA543" s="31"/>
      <c r="AB543" s="32"/>
      <c r="AC543" s="32"/>
      <c r="AD543" s="32"/>
    </row>
    <row r="544" spans="24:30" ht="14.25" customHeight="1">
      <c r="X544" s="30"/>
      <c r="Z544" s="31"/>
      <c r="AA544" s="31"/>
      <c r="AB544" s="32"/>
      <c r="AC544" s="32"/>
      <c r="AD544" s="32"/>
    </row>
    <row r="545" spans="24:30" ht="14.25" customHeight="1">
      <c r="X545" s="30"/>
      <c r="Z545" s="31"/>
      <c r="AA545" s="31"/>
      <c r="AB545" s="32"/>
      <c r="AC545" s="32"/>
      <c r="AD545" s="32"/>
    </row>
    <row r="546" spans="24:30" ht="14.25" customHeight="1">
      <c r="X546" s="30"/>
      <c r="Z546" s="31"/>
      <c r="AA546" s="31"/>
      <c r="AB546" s="32"/>
      <c r="AC546" s="32"/>
      <c r="AD546" s="32"/>
    </row>
    <row r="547" spans="24:30" ht="14.25" customHeight="1">
      <c r="X547" s="30"/>
      <c r="Z547" s="31"/>
      <c r="AA547" s="31"/>
      <c r="AB547" s="32"/>
      <c r="AC547" s="32"/>
      <c r="AD547" s="32"/>
    </row>
    <row r="548" spans="24:30" ht="14.25" customHeight="1">
      <c r="X548" s="30"/>
      <c r="Z548" s="31"/>
      <c r="AA548" s="31"/>
      <c r="AB548" s="32"/>
      <c r="AC548" s="32"/>
      <c r="AD548" s="32"/>
    </row>
    <row r="549" spans="24:30" ht="14.25" customHeight="1">
      <c r="X549" s="30"/>
      <c r="Z549" s="31"/>
      <c r="AA549" s="31"/>
      <c r="AB549" s="32"/>
      <c r="AC549" s="32"/>
      <c r="AD549" s="32"/>
    </row>
    <row r="550" spans="24:30" ht="14.25" customHeight="1">
      <c r="X550" s="30"/>
      <c r="Z550" s="31"/>
      <c r="AA550" s="31"/>
      <c r="AB550" s="32"/>
      <c r="AC550" s="32"/>
      <c r="AD550" s="32"/>
    </row>
    <row r="551" spans="24:30" ht="14.25" customHeight="1">
      <c r="X551" s="30"/>
      <c r="Z551" s="31"/>
      <c r="AA551" s="31"/>
      <c r="AB551" s="32"/>
      <c r="AC551" s="32"/>
      <c r="AD551" s="32"/>
    </row>
    <row r="552" spans="24:30" ht="14.25" customHeight="1">
      <c r="X552" s="30"/>
      <c r="Z552" s="31"/>
      <c r="AA552" s="31"/>
      <c r="AB552" s="32"/>
      <c r="AC552" s="32"/>
      <c r="AD552" s="32"/>
    </row>
    <row r="553" spans="24:30" ht="14.25" customHeight="1">
      <c r="X553" s="30"/>
      <c r="Z553" s="31"/>
      <c r="AA553" s="31"/>
      <c r="AB553" s="32"/>
      <c r="AC553" s="32"/>
      <c r="AD553" s="32"/>
    </row>
    <row r="554" spans="24:30" ht="14.25" customHeight="1">
      <c r="X554" s="30"/>
      <c r="Z554" s="31"/>
      <c r="AA554" s="31"/>
      <c r="AB554" s="32"/>
      <c r="AC554" s="32"/>
      <c r="AD554" s="32"/>
    </row>
    <row r="555" spans="24:30" ht="14.25" customHeight="1">
      <c r="X555" s="30"/>
      <c r="Z555" s="31"/>
      <c r="AA555" s="31"/>
      <c r="AB555" s="32"/>
      <c r="AC555" s="32"/>
      <c r="AD555" s="32"/>
    </row>
    <row r="556" spans="24:30" ht="14.25" customHeight="1">
      <c r="X556" s="30"/>
      <c r="Z556" s="31"/>
      <c r="AA556" s="31"/>
      <c r="AB556" s="32"/>
      <c r="AC556" s="32"/>
      <c r="AD556" s="32"/>
    </row>
    <row r="557" spans="24:30" ht="14.25" customHeight="1">
      <c r="X557" s="30"/>
      <c r="Z557" s="31"/>
      <c r="AA557" s="31"/>
      <c r="AB557" s="32"/>
      <c r="AC557" s="32"/>
      <c r="AD557" s="32"/>
    </row>
    <row r="558" spans="24:30" ht="14.25" customHeight="1">
      <c r="X558" s="30"/>
      <c r="Z558" s="31"/>
      <c r="AA558" s="31"/>
      <c r="AB558" s="32"/>
      <c r="AC558" s="32"/>
      <c r="AD558" s="32"/>
    </row>
    <row r="559" spans="24:30" ht="14.25" customHeight="1">
      <c r="X559" s="30"/>
      <c r="Z559" s="31"/>
      <c r="AA559" s="31"/>
      <c r="AB559" s="32"/>
      <c r="AC559" s="32"/>
      <c r="AD559" s="32"/>
    </row>
    <row r="560" spans="24:30" ht="14.25" customHeight="1">
      <c r="X560" s="30"/>
      <c r="Z560" s="31"/>
      <c r="AA560" s="31"/>
      <c r="AB560" s="32"/>
      <c r="AC560" s="32"/>
      <c r="AD560" s="32"/>
    </row>
    <row r="561" spans="24:30" ht="14.25" customHeight="1">
      <c r="X561" s="30"/>
      <c r="Z561" s="31"/>
      <c r="AA561" s="31"/>
      <c r="AB561" s="32"/>
      <c r="AC561" s="32"/>
      <c r="AD561" s="32"/>
    </row>
    <row r="562" spans="24:30" ht="14.25" customHeight="1">
      <c r="X562" s="30"/>
      <c r="Z562" s="31"/>
      <c r="AA562" s="31"/>
      <c r="AB562" s="32"/>
      <c r="AC562" s="32"/>
      <c r="AD562" s="32"/>
    </row>
    <row r="563" spans="24:30" ht="14.25" customHeight="1">
      <c r="X563" s="30"/>
      <c r="Z563" s="31"/>
      <c r="AA563" s="31"/>
      <c r="AB563" s="32"/>
      <c r="AC563" s="32"/>
      <c r="AD563" s="32"/>
    </row>
    <row r="564" spans="24:30" ht="14.25" customHeight="1">
      <c r="X564" s="30"/>
      <c r="Z564" s="31"/>
      <c r="AA564" s="31"/>
      <c r="AB564" s="32"/>
      <c r="AC564" s="32"/>
      <c r="AD564" s="32"/>
    </row>
    <row r="565" spans="24:30" ht="14.25" customHeight="1">
      <c r="X565" s="30"/>
      <c r="Z565" s="31"/>
      <c r="AA565" s="31"/>
      <c r="AB565" s="32"/>
      <c r="AC565" s="32"/>
      <c r="AD565" s="32"/>
    </row>
    <row r="566" spans="24:30" ht="14.25" customHeight="1">
      <c r="X566" s="30"/>
      <c r="Z566" s="31"/>
      <c r="AA566" s="31"/>
      <c r="AB566" s="32"/>
      <c r="AC566" s="32"/>
      <c r="AD566" s="32"/>
    </row>
    <row r="567" spans="24:30" ht="14.25" customHeight="1">
      <c r="X567" s="30"/>
      <c r="Z567" s="31"/>
      <c r="AA567" s="31"/>
      <c r="AB567" s="32"/>
      <c r="AC567" s="32"/>
      <c r="AD567" s="32"/>
    </row>
    <row r="568" spans="24:30" ht="14.25" customHeight="1">
      <c r="X568" s="30"/>
      <c r="Z568" s="31"/>
      <c r="AA568" s="31"/>
      <c r="AB568" s="32"/>
      <c r="AC568" s="32"/>
      <c r="AD568" s="32"/>
    </row>
    <row r="569" spans="24:30" ht="14.25" customHeight="1">
      <c r="X569" s="30"/>
      <c r="Z569" s="31"/>
      <c r="AA569" s="31"/>
      <c r="AB569" s="32"/>
      <c r="AC569" s="32"/>
      <c r="AD569" s="32"/>
    </row>
    <row r="570" spans="24:30" ht="14.25" customHeight="1">
      <c r="X570" s="30"/>
      <c r="Z570" s="31"/>
      <c r="AA570" s="31"/>
      <c r="AB570" s="32"/>
      <c r="AC570" s="32"/>
      <c r="AD570" s="32"/>
    </row>
    <row r="571" spans="24:30" ht="14.25" customHeight="1">
      <c r="X571" s="30"/>
      <c r="Z571" s="31"/>
      <c r="AA571" s="31"/>
      <c r="AB571" s="32"/>
      <c r="AC571" s="32"/>
      <c r="AD571" s="32"/>
    </row>
    <row r="572" spans="24:30" ht="14.25" customHeight="1">
      <c r="X572" s="30"/>
      <c r="Z572" s="31"/>
      <c r="AA572" s="31"/>
      <c r="AB572" s="32"/>
      <c r="AC572" s="32"/>
      <c r="AD572" s="32"/>
    </row>
    <row r="573" spans="24:30" ht="14.25" customHeight="1">
      <c r="X573" s="30"/>
      <c r="Z573" s="31"/>
      <c r="AA573" s="31"/>
      <c r="AB573" s="32"/>
      <c r="AC573" s="32"/>
      <c r="AD573" s="32"/>
    </row>
    <row r="574" spans="24:30" ht="14.25" customHeight="1">
      <c r="X574" s="30"/>
      <c r="Z574" s="31"/>
      <c r="AA574" s="31"/>
      <c r="AB574" s="32"/>
      <c r="AC574" s="32"/>
      <c r="AD574" s="32"/>
    </row>
    <row r="575" spans="24:30" ht="14.25" customHeight="1">
      <c r="X575" s="30"/>
      <c r="Z575" s="31"/>
      <c r="AA575" s="31"/>
      <c r="AB575" s="32"/>
      <c r="AC575" s="32"/>
      <c r="AD575" s="32"/>
    </row>
    <row r="576" spans="24:30" ht="14.25" customHeight="1">
      <c r="X576" s="30"/>
      <c r="Z576" s="31"/>
      <c r="AA576" s="31"/>
      <c r="AB576" s="32"/>
      <c r="AC576" s="32"/>
      <c r="AD576" s="32"/>
    </row>
    <row r="577" spans="24:30" ht="14.25" customHeight="1">
      <c r="X577" s="30"/>
      <c r="Z577" s="31"/>
      <c r="AA577" s="31"/>
      <c r="AB577" s="32"/>
      <c r="AC577" s="32"/>
      <c r="AD577" s="32"/>
    </row>
    <row r="578" spans="24:30" ht="14.25" customHeight="1">
      <c r="X578" s="30"/>
      <c r="Z578" s="31"/>
      <c r="AA578" s="31"/>
      <c r="AB578" s="32"/>
      <c r="AC578" s="32"/>
      <c r="AD578" s="32"/>
    </row>
    <row r="579" spans="24:30" ht="14.25" customHeight="1">
      <c r="X579" s="30"/>
      <c r="Z579" s="31"/>
      <c r="AA579" s="31"/>
      <c r="AB579" s="32"/>
      <c r="AC579" s="32"/>
      <c r="AD579" s="32"/>
    </row>
    <row r="580" spans="24:30" ht="14.25" customHeight="1">
      <c r="X580" s="30"/>
      <c r="Z580" s="31"/>
      <c r="AA580" s="31"/>
      <c r="AB580" s="32"/>
      <c r="AC580" s="32"/>
      <c r="AD580" s="32"/>
    </row>
    <row r="581" spans="24:30" ht="14.25" customHeight="1">
      <c r="X581" s="30"/>
      <c r="Z581" s="31"/>
      <c r="AA581" s="31"/>
      <c r="AB581" s="32"/>
      <c r="AC581" s="32"/>
      <c r="AD581" s="32"/>
    </row>
    <row r="582" spans="24:30" ht="14.25" customHeight="1">
      <c r="X582" s="30"/>
      <c r="Z582" s="31"/>
      <c r="AA582" s="31"/>
      <c r="AB582" s="32"/>
      <c r="AC582" s="32"/>
      <c r="AD582" s="32"/>
    </row>
    <row r="583" spans="24:30" ht="14.25" customHeight="1">
      <c r="X583" s="30"/>
      <c r="Z583" s="31"/>
      <c r="AA583" s="31"/>
      <c r="AB583" s="32"/>
      <c r="AC583" s="32"/>
      <c r="AD583" s="32"/>
    </row>
    <row r="584" spans="24:30" ht="14.25" customHeight="1">
      <c r="X584" s="30"/>
      <c r="Z584" s="31"/>
      <c r="AA584" s="31"/>
      <c r="AB584" s="32"/>
      <c r="AC584" s="32"/>
      <c r="AD584" s="32"/>
    </row>
    <row r="585" spans="24:30" ht="14.25" customHeight="1">
      <c r="X585" s="30"/>
      <c r="Z585" s="31"/>
      <c r="AA585" s="31"/>
      <c r="AB585" s="32"/>
      <c r="AC585" s="32"/>
      <c r="AD585" s="32"/>
    </row>
    <row r="586" spans="24:30" ht="14.25" customHeight="1">
      <c r="X586" s="30"/>
      <c r="Z586" s="31"/>
      <c r="AA586" s="31"/>
      <c r="AB586" s="32"/>
      <c r="AC586" s="32"/>
      <c r="AD586" s="32"/>
    </row>
    <row r="587" spans="24:30" ht="14.25" customHeight="1">
      <c r="X587" s="30"/>
      <c r="Z587" s="31"/>
      <c r="AA587" s="31"/>
      <c r="AB587" s="32"/>
      <c r="AC587" s="32"/>
      <c r="AD587" s="32"/>
    </row>
    <row r="588" spans="24:30" ht="14.25" customHeight="1">
      <c r="X588" s="30"/>
      <c r="Z588" s="31"/>
      <c r="AA588" s="31"/>
      <c r="AB588" s="32"/>
      <c r="AC588" s="32"/>
      <c r="AD588" s="32"/>
    </row>
    <row r="589" spans="24:30" ht="14.25" customHeight="1">
      <c r="X589" s="30"/>
      <c r="Z589" s="31"/>
      <c r="AA589" s="31"/>
      <c r="AB589" s="32"/>
      <c r="AC589" s="32"/>
      <c r="AD589" s="32"/>
    </row>
    <row r="590" spans="24:30" ht="14.25" customHeight="1">
      <c r="X590" s="30"/>
      <c r="Z590" s="31"/>
      <c r="AA590" s="31"/>
      <c r="AB590" s="32"/>
      <c r="AC590" s="32"/>
      <c r="AD590" s="32"/>
    </row>
    <row r="591" spans="24:30" ht="14.25" customHeight="1">
      <c r="X591" s="30"/>
      <c r="Z591" s="31"/>
      <c r="AA591" s="31"/>
      <c r="AB591" s="32"/>
      <c r="AC591" s="32"/>
      <c r="AD591" s="32"/>
    </row>
    <row r="592" spans="24:30" ht="14.25" customHeight="1">
      <c r="X592" s="30"/>
      <c r="Z592" s="31"/>
      <c r="AA592" s="31"/>
      <c r="AB592" s="32"/>
      <c r="AC592" s="32"/>
      <c r="AD592" s="32"/>
    </row>
    <row r="593" spans="24:30" ht="14.25" customHeight="1">
      <c r="X593" s="30"/>
      <c r="Z593" s="31"/>
      <c r="AA593" s="31"/>
      <c r="AB593" s="32"/>
      <c r="AC593" s="32"/>
      <c r="AD593" s="32"/>
    </row>
    <row r="594" spans="24:30" ht="14.25" customHeight="1">
      <c r="X594" s="30"/>
      <c r="Z594" s="31"/>
      <c r="AA594" s="31"/>
      <c r="AB594" s="32"/>
      <c r="AC594" s="32"/>
      <c r="AD594" s="32"/>
    </row>
    <row r="595" spans="24:30" ht="14.25" customHeight="1">
      <c r="X595" s="30"/>
      <c r="Z595" s="31"/>
      <c r="AA595" s="31"/>
      <c r="AB595" s="32"/>
      <c r="AC595" s="32"/>
      <c r="AD595" s="32"/>
    </row>
    <row r="596" spans="24:30" ht="14.25" customHeight="1">
      <c r="X596" s="30"/>
      <c r="Z596" s="31"/>
      <c r="AA596" s="31"/>
      <c r="AB596" s="32"/>
      <c r="AC596" s="32"/>
      <c r="AD596" s="32"/>
    </row>
    <row r="597" spans="24:30" ht="14.25" customHeight="1">
      <c r="X597" s="30"/>
      <c r="Z597" s="31"/>
      <c r="AA597" s="31"/>
      <c r="AB597" s="32"/>
      <c r="AC597" s="32"/>
      <c r="AD597" s="32"/>
    </row>
    <row r="598" spans="24:30" ht="14.25" customHeight="1">
      <c r="X598" s="30"/>
      <c r="Z598" s="31"/>
      <c r="AA598" s="31"/>
      <c r="AB598" s="32"/>
      <c r="AC598" s="32"/>
      <c r="AD598" s="32"/>
    </row>
    <row r="599" spans="24:30" ht="14.25" customHeight="1">
      <c r="X599" s="30"/>
      <c r="Z599" s="31"/>
      <c r="AA599" s="31"/>
      <c r="AB599" s="32"/>
      <c r="AC599" s="32"/>
      <c r="AD599" s="32"/>
    </row>
    <row r="600" spans="24:30" ht="14.25" customHeight="1">
      <c r="X600" s="30"/>
      <c r="Z600" s="31"/>
      <c r="AA600" s="31"/>
      <c r="AB600" s="32"/>
      <c r="AC600" s="32"/>
      <c r="AD600" s="32"/>
    </row>
    <row r="601" spans="24:30" ht="14.25" customHeight="1">
      <c r="X601" s="30"/>
      <c r="Z601" s="31"/>
      <c r="AA601" s="31"/>
      <c r="AB601" s="32"/>
      <c r="AC601" s="32"/>
      <c r="AD601" s="32"/>
    </row>
    <row r="602" spans="24:30" ht="14.25" customHeight="1">
      <c r="X602" s="30"/>
      <c r="Z602" s="31"/>
      <c r="AA602" s="31"/>
      <c r="AB602" s="32"/>
      <c r="AC602" s="32"/>
      <c r="AD602" s="32"/>
    </row>
    <row r="603" spans="24:30" ht="14.25" customHeight="1">
      <c r="X603" s="30"/>
      <c r="Z603" s="31"/>
      <c r="AA603" s="31"/>
      <c r="AB603" s="32"/>
      <c r="AC603" s="32"/>
      <c r="AD603" s="32"/>
    </row>
    <row r="604" spans="24:30" ht="14.25" customHeight="1">
      <c r="X604" s="30"/>
      <c r="Z604" s="31"/>
      <c r="AA604" s="31"/>
      <c r="AB604" s="32"/>
      <c r="AC604" s="32"/>
      <c r="AD604" s="32"/>
    </row>
    <row r="605" spans="24:30" ht="14.25" customHeight="1">
      <c r="X605" s="30"/>
      <c r="Z605" s="31"/>
      <c r="AA605" s="31"/>
      <c r="AB605" s="32"/>
      <c r="AC605" s="32"/>
      <c r="AD605" s="32"/>
    </row>
    <row r="606" spans="24:30" ht="14.25" customHeight="1">
      <c r="X606" s="30"/>
      <c r="Z606" s="31"/>
      <c r="AA606" s="31"/>
      <c r="AB606" s="32"/>
      <c r="AC606" s="32"/>
      <c r="AD606" s="32"/>
    </row>
    <row r="607" spans="24:30" ht="14.25" customHeight="1">
      <c r="X607" s="30"/>
      <c r="Z607" s="31"/>
      <c r="AA607" s="31"/>
      <c r="AB607" s="32"/>
      <c r="AC607" s="32"/>
      <c r="AD607" s="32"/>
    </row>
    <row r="608" spans="24:30" ht="14.25" customHeight="1">
      <c r="X608" s="30"/>
      <c r="Z608" s="31"/>
      <c r="AA608" s="31"/>
      <c r="AB608" s="32"/>
      <c r="AC608" s="32"/>
      <c r="AD608" s="32"/>
    </row>
    <row r="609" spans="24:30" ht="14.25" customHeight="1">
      <c r="X609" s="30"/>
      <c r="Z609" s="31"/>
      <c r="AA609" s="31"/>
      <c r="AB609" s="32"/>
      <c r="AC609" s="32"/>
      <c r="AD609" s="32"/>
    </row>
    <row r="610" spans="24:30" ht="14.25" customHeight="1">
      <c r="X610" s="30"/>
      <c r="Z610" s="31"/>
      <c r="AA610" s="31"/>
      <c r="AB610" s="32"/>
      <c r="AC610" s="32"/>
      <c r="AD610" s="32"/>
    </row>
    <row r="611" spans="24:30" ht="14.25" customHeight="1">
      <c r="X611" s="30"/>
      <c r="Z611" s="31"/>
      <c r="AA611" s="31"/>
      <c r="AB611" s="32"/>
      <c r="AC611" s="32"/>
      <c r="AD611" s="32"/>
    </row>
    <row r="612" spans="24:30" ht="14.25" customHeight="1">
      <c r="X612" s="30"/>
      <c r="Z612" s="31"/>
      <c r="AA612" s="31"/>
      <c r="AB612" s="32"/>
      <c r="AC612" s="32"/>
      <c r="AD612" s="32"/>
    </row>
    <row r="613" spans="24:30" ht="14.25" customHeight="1">
      <c r="X613" s="30"/>
      <c r="Z613" s="31"/>
      <c r="AA613" s="31"/>
      <c r="AB613" s="32"/>
      <c r="AC613" s="32"/>
      <c r="AD613" s="32"/>
    </row>
    <row r="614" spans="24:30" ht="14.25" customHeight="1">
      <c r="X614" s="30"/>
      <c r="Z614" s="31"/>
      <c r="AA614" s="31"/>
      <c r="AB614" s="32"/>
      <c r="AC614" s="32"/>
      <c r="AD614" s="32"/>
    </row>
    <row r="615" spans="24:30" ht="14.25" customHeight="1">
      <c r="X615" s="30"/>
      <c r="Z615" s="31"/>
      <c r="AA615" s="31"/>
      <c r="AB615" s="32"/>
      <c r="AC615" s="32"/>
      <c r="AD615" s="32"/>
    </row>
    <row r="616" spans="24:30" ht="14.25" customHeight="1">
      <c r="X616" s="30"/>
      <c r="Z616" s="31"/>
      <c r="AA616" s="31"/>
      <c r="AB616" s="32"/>
      <c r="AC616" s="32"/>
      <c r="AD616" s="32"/>
    </row>
    <row r="617" spans="24:30" ht="14.25" customHeight="1">
      <c r="X617" s="30"/>
      <c r="Z617" s="31"/>
      <c r="AA617" s="31"/>
      <c r="AB617" s="32"/>
      <c r="AC617" s="32"/>
      <c r="AD617" s="32"/>
    </row>
    <row r="618" spans="24:30" ht="14.25" customHeight="1">
      <c r="X618" s="30"/>
      <c r="Z618" s="31"/>
      <c r="AA618" s="31"/>
      <c r="AB618" s="32"/>
      <c r="AC618" s="32"/>
      <c r="AD618" s="32"/>
    </row>
    <row r="619" spans="24:30" ht="14.25" customHeight="1">
      <c r="X619" s="30"/>
      <c r="Z619" s="31"/>
      <c r="AA619" s="31"/>
      <c r="AB619" s="32"/>
      <c r="AC619" s="32"/>
      <c r="AD619" s="32"/>
    </row>
    <row r="620" spans="24:30" ht="14.25" customHeight="1">
      <c r="X620" s="30"/>
      <c r="Z620" s="31"/>
      <c r="AA620" s="31"/>
      <c r="AB620" s="32"/>
      <c r="AC620" s="32"/>
      <c r="AD620" s="32"/>
    </row>
    <row r="621" spans="24:30" ht="14.25" customHeight="1">
      <c r="X621" s="30"/>
      <c r="Z621" s="31"/>
      <c r="AA621" s="31"/>
      <c r="AB621" s="32"/>
      <c r="AC621" s="32"/>
      <c r="AD621" s="32"/>
    </row>
    <row r="622" spans="24:30" ht="14.25" customHeight="1">
      <c r="X622" s="30"/>
      <c r="Z622" s="31"/>
      <c r="AA622" s="31"/>
      <c r="AB622" s="32"/>
      <c r="AC622" s="32"/>
      <c r="AD622" s="32"/>
    </row>
    <row r="623" spans="24:30" ht="14.25" customHeight="1">
      <c r="X623" s="30"/>
      <c r="Z623" s="31"/>
      <c r="AA623" s="31"/>
      <c r="AB623" s="32"/>
      <c r="AC623" s="32"/>
      <c r="AD623" s="32"/>
    </row>
    <row r="624" spans="24:30" ht="14.25" customHeight="1">
      <c r="X624" s="30"/>
      <c r="Z624" s="31"/>
      <c r="AA624" s="31"/>
      <c r="AB624" s="32"/>
      <c r="AC624" s="32"/>
      <c r="AD624" s="32"/>
    </row>
    <row r="625" spans="24:30" ht="14.25" customHeight="1">
      <c r="X625" s="30"/>
      <c r="Z625" s="31"/>
      <c r="AA625" s="31"/>
      <c r="AB625" s="32"/>
      <c r="AC625" s="32"/>
      <c r="AD625" s="32"/>
    </row>
    <row r="626" spans="24:30" ht="14.25" customHeight="1">
      <c r="X626" s="30"/>
      <c r="Z626" s="31"/>
      <c r="AA626" s="31"/>
      <c r="AB626" s="32"/>
      <c r="AC626" s="32"/>
      <c r="AD626" s="32"/>
    </row>
    <row r="627" spans="24:30" ht="14.25" customHeight="1">
      <c r="X627" s="30"/>
      <c r="Z627" s="31"/>
      <c r="AA627" s="31"/>
      <c r="AB627" s="32"/>
      <c r="AC627" s="32"/>
      <c r="AD627" s="32"/>
    </row>
    <row r="628" spans="24:30" ht="14.25" customHeight="1">
      <c r="X628" s="30"/>
      <c r="Z628" s="31"/>
      <c r="AA628" s="31"/>
      <c r="AB628" s="32"/>
      <c r="AC628" s="32"/>
      <c r="AD628" s="32"/>
    </row>
    <row r="629" spans="24:30" ht="14.25" customHeight="1">
      <c r="X629" s="30"/>
      <c r="Z629" s="31"/>
      <c r="AA629" s="31"/>
      <c r="AB629" s="32"/>
      <c r="AC629" s="32"/>
      <c r="AD629" s="32"/>
    </row>
    <row r="630" spans="24:30" ht="14.25" customHeight="1">
      <c r="X630" s="30"/>
      <c r="Z630" s="31"/>
      <c r="AA630" s="31"/>
      <c r="AB630" s="32"/>
      <c r="AC630" s="32"/>
      <c r="AD630" s="32"/>
    </row>
    <row r="631" spans="24:30" ht="14.25" customHeight="1">
      <c r="X631" s="30"/>
      <c r="Z631" s="31"/>
      <c r="AA631" s="31"/>
      <c r="AB631" s="32"/>
      <c r="AC631" s="32"/>
      <c r="AD631" s="32"/>
    </row>
    <row r="632" spans="24:30" ht="14.25" customHeight="1">
      <c r="X632" s="30"/>
      <c r="Z632" s="31"/>
      <c r="AA632" s="31"/>
      <c r="AB632" s="32"/>
      <c r="AC632" s="32"/>
      <c r="AD632" s="32"/>
    </row>
    <row r="633" spans="24:30" ht="14.25" customHeight="1">
      <c r="X633" s="30"/>
      <c r="Z633" s="31"/>
      <c r="AA633" s="31"/>
      <c r="AB633" s="32"/>
      <c r="AC633" s="32"/>
      <c r="AD633" s="32"/>
    </row>
    <row r="634" spans="24:30" ht="14.25" customHeight="1">
      <c r="X634" s="30"/>
      <c r="Z634" s="31"/>
      <c r="AA634" s="31"/>
      <c r="AB634" s="32"/>
      <c r="AC634" s="32"/>
      <c r="AD634" s="32"/>
    </row>
    <row r="635" spans="24:30" ht="14.25" customHeight="1">
      <c r="X635" s="30"/>
      <c r="Z635" s="31"/>
      <c r="AA635" s="31"/>
      <c r="AB635" s="32"/>
      <c r="AC635" s="32"/>
      <c r="AD635" s="32"/>
    </row>
    <row r="636" spans="24:30" ht="14.25" customHeight="1">
      <c r="X636" s="30"/>
      <c r="Z636" s="31"/>
      <c r="AA636" s="31"/>
      <c r="AB636" s="32"/>
      <c r="AC636" s="32"/>
      <c r="AD636" s="32"/>
    </row>
    <row r="637" spans="24:30" ht="14.25" customHeight="1">
      <c r="X637" s="30"/>
      <c r="Z637" s="31"/>
      <c r="AA637" s="31"/>
      <c r="AB637" s="32"/>
      <c r="AC637" s="32"/>
      <c r="AD637" s="32"/>
    </row>
    <row r="638" spans="24:30" ht="14.25" customHeight="1">
      <c r="X638" s="30"/>
      <c r="Z638" s="31"/>
      <c r="AA638" s="31"/>
      <c r="AB638" s="32"/>
      <c r="AC638" s="32"/>
      <c r="AD638" s="32"/>
    </row>
    <row r="639" spans="24:30" ht="14.25" customHeight="1">
      <c r="X639" s="30"/>
      <c r="Z639" s="31"/>
      <c r="AA639" s="31"/>
      <c r="AB639" s="32"/>
      <c r="AC639" s="32"/>
      <c r="AD639" s="32"/>
    </row>
    <row r="640" spans="24:30" ht="14.25" customHeight="1">
      <c r="X640" s="30"/>
      <c r="Z640" s="31"/>
      <c r="AA640" s="31"/>
      <c r="AB640" s="32"/>
      <c r="AC640" s="32"/>
      <c r="AD640" s="32"/>
    </row>
    <row r="641" spans="24:30" ht="14.25" customHeight="1">
      <c r="X641" s="30"/>
      <c r="Z641" s="31"/>
      <c r="AA641" s="31"/>
      <c r="AB641" s="32"/>
      <c r="AC641" s="32"/>
      <c r="AD641" s="32"/>
    </row>
    <row r="642" spans="24:30" ht="14.25" customHeight="1">
      <c r="X642" s="30"/>
      <c r="Z642" s="31"/>
      <c r="AA642" s="31"/>
      <c r="AB642" s="32"/>
      <c r="AC642" s="32"/>
      <c r="AD642" s="32"/>
    </row>
    <row r="643" spans="24:30" ht="14.25" customHeight="1">
      <c r="X643" s="30"/>
      <c r="Z643" s="31"/>
      <c r="AA643" s="31"/>
      <c r="AB643" s="32"/>
      <c r="AC643" s="32"/>
      <c r="AD643" s="32"/>
    </row>
    <row r="644" spans="24:30" ht="14.25" customHeight="1">
      <c r="X644" s="30"/>
      <c r="Z644" s="31"/>
      <c r="AA644" s="31"/>
      <c r="AB644" s="32"/>
      <c r="AC644" s="32"/>
      <c r="AD644" s="32"/>
    </row>
    <row r="645" spans="24:30" ht="14.25" customHeight="1">
      <c r="X645" s="30"/>
      <c r="Z645" s="31"/>
      <c r="AA645" s="31"/>
      <c r="AB645" s="32"/>
      <c r="AC645" s="32"/>
      <c r="AD645" s="32"/>
    </row>
    <row r="646" spans="24:30" ht="14.25" customHeight="1">
      <c r="X646" s="30"/>
      <c r="Z646" s="31"/>
      <c r="AA646" s="31"/>
      <c r="AB646" s="32"/>
      <c r="AC646" s="32"/>
      <c r="AD646" s="32"/>
    </row>
    <row r="647" spans="24:30" ht="14.25" customHeight="1">
      <c r="X647" s="30"/>
      <c r="Z647" s="31"/>
      <c r="AA647" s="31"/>
      <c r="AB647" s="32"/>
      <c r="AC647" s="32"/>
      <c r="AD647" s="32"/>
    </row>
    <row r="648" spans="24:30" ht="14.25" customHeight="1">
      <c r="X648" s="30"/>
      <c r="Z648" s="31"/>
      <c r="AA648" s="31"/>
      <c r="AB648" s="32"/>
      <c r="AC648" s="32"/>
      <c r="AD648" s="32"/>
    </row>
    <row r="649" spans="24:30" ht="14.25" customHeight="1">
      <c r="X649" s="30"/>
      <c r="Z649" s="31"/>
      <c r="AA649" s="31"/>
      <c r="AB649" s="32"/>
      <c r="AC649" s="32"/>
      <c r="AD649" s="32"/>
    </row>
    <row r="650" spans="24:30" ht="14.25" customHeight="1">
      <c r="X650" s="30"/>
      <c r="Z650" s="31"/>
      <c r="AA650" s="31"/>
      <c r="AB650" s="32"/>
      <c r="AC650" s="32"/>
      <c r="AD650" s="32"/>
    </row>
    <row r="651" spans="24:30" ht="14.25" customHeight="1">
      <c r="X651" s="30"/>
      <c r="Z651" s="31"/>
      <c r="AA651" s="31"/>
      <c r="AB651" s="32"/>
      <c r="AC651" s="32"/>
      <c r="AD651" s="32"/>
    </row>
    <row r="652" spans="24:30" ht="14.25" customHeight="1">
      <c r="X652" s="30"/>
      <c r="Z652" s="31"/>
      <c r="AA652" s="31"/>
      <c r="AB652" s="32"/>
      <c r="AC652" s="32"/>
      <c r="AD652" s="32"/>
    </row>
    <row r="653" spans="24:30" ht="14.25" customHeight="1">
      <c r="X653" s="30"/>
      <c r="Z653" s="31"/>
      <c r="AA653" s="31"/>
      <c r="AB653" s="32"/>
      <c r="AC653" s="32"/>
      <c r="AD653" s="32"/>
    </row>
    <row r="654" spans="24:30" ht="14.25" customHeight="1">
      <c r="X654" s="30"/>
      <c r="Z654" s="31"/>
      <c r="AA654" s="31"/>
      <c r="AB654" s="32"/>
      <c r="AC654" s="32"/>
      <c r="AD654" s="32"/>
    </row>
    <row r="655" spans="24:30" ht="14.25" customHeight="1">
      <c r="X655" s="30"/>
      <c r="Z655" s="31"/>
      <c r="AA655" s="31"/>
      <c r="AB655" s="32"/>
      <c r="AC655" s="32"/>
      <c r="AD655" s="32"/>
    </row>
    <row r="656" spans="24:30" ht="14.25" customHeight="1">
      <c r="X656" s="30"/>
      <c r="Z656" s="31"/>
      <c r="AA656" s="31"/>
      <c r="AB656" s="32"/>
      <c r="AC656" s="32"/>
      <c r="AD656" s="32"/>
    </row>
    <row r="657" spans="24:30" ht="14.25" customHeight="1">
      <c r="X657" s="30"/>
      <c r="Z657" s="31"/>
      <c r="AA657" s="31"/>
      <c r="AB657" s="32"/>
      <c r="AC657" s="32"/>
      <c r="AD657" s="32"/>
    </row>
    <row r="658" spans="24:30" ht="14.25" customHeight="1">
      <c r="X658" s="30"/>
      <c r="Z658" s="31"/>
      <c r="AA658" s="31"/>
      <c r="AB658" s="32"/>
      <c r="AC658" s="32"/>
      <c r="AD658" s="32"/>
    </row>
    <row r="659" spans="24:30" ht="14.25" customHeight="1">
      <c r="X659" s="30"/>
      <c r="Z659" s="31"/>
      <c r="AA659" s="31"/>
      <c r="AB659" s="32"/>
      <c r="AC659" s="32"/>
      <c r="AD659" s="32"/>
    </row>
    <row r="660" spans="24:30" ht="14.25" customHeight="1">
      <c r="X660" s="30"/>
      <c r="Z660" s="31"/>
      <c r="AA660" s="31"/>
      <c r="AB660" s="32"/>
      <c r="AC660" s="32"/>
      <c r="AD660" s="32"/>
    </row>
    <row r="661" spans="24:30" ht="14.25" customHeight="1">
      <c r="X661" s="30"/>
      <c r="Z661" s="31"/>
      <c r="AA661" s="31"/>
      <c r="AB661" s="32"/>
      <c r="AC661" s="32"/>
      <c r="AD661" s="32"/>
    </row>
    <row r="662" spans="24:30" ht="14.25" customHeight="1">
      <c r="X662" s="30"/>
      <c r="Z662" s="31"/>
      <c r="AA662" s="31"/>
      <c r="AB662" s="32"/>
      <c r="AC662" s="32"/>
      <c r="AD662" s="32"/>
    </row>
    <row r="663" spans="24:30" ht="14.25" customHeight="1">
      <c r="X663" s="30"/>
      <c r="Z663" s="31"/>
      <c r="AA663" s="31"/>
      <c r="AB663" s="32"/>
      <c r="AC663" s="32"/>
      <c r="AD663" s="32"/>
    </row>
    <row r="664" spans="24:30" ht="14.25" customHeight="1">
      <c r="X664" s="30"/>
      <c r="Z664" s="31"/>
      <c r="AA664" s="31"/>
      <c r="AB664" s="32"/>
      <c r="AC664" s="32"/>
      <c r="AD664" s="32"/>
    </row>
    <row r="665" spans="24:30" ht="14.25" customHeight="1">
      <c r="X665" s="30"/>
      <c r="Z665" s="31"/>
      <c r="AA665" s="31"/>
      <c r="AB665" s="32"/>
      <c r="AC665" s="32"/>
      <c r="AD665" s="32"/>
    </row>
    <row r="666" spans="24:30" ht="14.25" customHeight="1">
      <c r="X666" s="30"/>
      <c r="Z666" s="31"/>
      <c r="AA666" s="31"/>
      <c r="AB666" s="32"/>
      <c r="AC666" s="32"/>
      <c r="AD666" s="32"/>
    </row>
    <row r="667" spans="24:30" ht="14.25" customHeight="1">
      <c r="X667" s="30"/>
      <c r="Z667" s="31"/>
      <c r="AA667" s="31"/>
      <c r="AB667" s="32"/>
      <c r="AC667" s="32"/>
      <c r="AD667" s="32"/>
    </row>
    <row r="668" spans="24:30" ht="14.25" customHeight="1">
      <c r="X668" s="30"/>
      <c r="Z668" s="31"/>
      <c r="AA668" s="31"/>
      <c r="AB668" s="32"/>
      <c r="AC668" s="32"/>
      <c r="AD668" s="32"/>
    </row>
    <row r="669" spans="24:30" ht="14.25" customHeight="1">
      <c r="X669" s="30"/>
      <c r="Z669" s="31"/>
      <c r="AA669" s="31"/>
      <c r="AB669" s="32"/>
      <c r="AC669" s="32"/>
      <c r="AD669" s="32"/>
    </row>
    <row r="670" spans="24:30" ht="14.25" customHeight="1">
      <c r="X670" s="30"/>
      <c r="Z670" s="31"/>
      <c r="AA670" s="31"/>
      <c r="AB670" s="32"/>
      <c r="AC670" s="32"/>
      <c r="AD670" s="32"/>
    </row>
    <row r="671" spans="24:30" ht="14.25" customHeight="1">
      <c r="X671" s="30"/>
      <c r="Z671" s="31"/>
      <c r="AA671" s="31"/>
      <c r="AB671" s="32"/>
      <c r="AC671" s="32"/>
      <c r="AD671" s="32"/>
    </row>
    <row r="672" spans="24:30" ht="14.25" customHeight="1">
      <c r="X672" s="30"/>
      <c r="Z672" s="31"/>
      <c r="AA672" s="31"/>
      <c r="AB672" s="32"/>
      <c r="AC672" s="32"/>
      <c r="AD672" s="32"/>
    </row>
    <row r="673" spans="24:30" ht="14.25" customHeight="1">
      <c r="X673" s="30"/>
      <c r="Z673" s="31"/>
      <c r="AA673" s="31"/>
      <c r="AB673" s="32"/>
      <c r="AC673" s="32"/>
      <c r="AD673" s="32"/>
    </row>
    <row r="674" spans="24:30" ht="14.25" customHeight="1">
      <c r="X674" s="30"/>
      <c r="Z674" s="31"/>
      <c r="AA674" s="31"/>
      <c r="AB674" s="32"/>
      <c r="AC674" s="32"/>
      <c r="AD674" s="32"/>
    </row>
    <row r="675" spans="24:30" ht="14.25" customHeight="1">
      <c r="X675" s="30"/>
      <c r="Z675" s="31"/>
      <c r="AA675" s="31"/>
      <c r="AB675" s="32"/>
      <c r="AC675" s="32"/>
      <c r="AD675" s="32"/>
    </row>
    <row r="676" spans="24:30" ht="14.25" customHeight="1">
      <c r="X676" s="30"/>
      <c r="Z676" s="31"/>
      <c r="AA676" s="31"/>
      <c r="AB676" s="32"/>
      <c r="AC676" s="32"/>
      <c r="AD676" s="32"/>
    </row>
    <row r="677" spans="24:30" ht="14.25" customHeight="1">
      <c r="X677" s="30"/>
      <c r="Z677" s="31"/>
      <c r="AA677" s="31"/>
      <c r="AB677" s="32"/>
      <c r="AC677" s="32"/>
      <c r="AD677" s="32"/>
    </row>
    <row r="678" spans="24:30" ht="14.25" customHeight="1">
      <c r="X678" s="30"/>
      <c r="Z678" s="31"/>
      <c r="AA678" s="31"/>
      <c r="AB678" s="32"/>
      <c r="AC678" s="32"/>
      <c r="AD678" s="32"/>
    </row>
    <row r="679" spans="24:30" ht="14.25" customHeight="1">
      <c r="X679" s="30"/>
      <c r="Z679" s="31"/>
      <c r="AA679" s="31"/>
      <c r="AB679" s="32"/>
      <c r="AC679" s="32"/>
      <c r="AD679" s="32"/>
    </row>
    <row r="680" spans="24:30" ht="14.25" customHeight="1">
      <c r="X680" s="30"/>
      <c r="Z680" s="31"/>
      <c r="AA680" s="31"/>
      <c r="AB680" s="32"/>
      <c r="AC680" s="32"/>
      <c r="AD680" s="32"/>
    </row>
    <row r="681" spans="24:30" ht="14.25" customHeight="1">
      <c r="X681" s="30"/>
      <c r="Z681" s="31"/>
      <c r="AA681" s="31"/>
      <c r="AB681" s="32"/>
      <c r="AC681" s="32"/>
      <c r="AD681" s="32"/>
    </row>
    <row r="682" spans="24:30" ht="14.25" customHeight="1">
      <c r="X682" s="30"/>
      <c r="Z682" s="31"/>
      <c r="AA682" s="31"/>
      <c r="AB682" s="32"/>
      <c r="AC682" s="32"/>
      <c r="AD682" s="32"/>
    </row>
    <row r="683" spans="24:30" ht="14.25" customHeight="1">
      <c r="X683" s="30"/>
      <c r="Z683" s="31"/>
      <c r="AA683" s="31"/>
      <c r="AB683" s="32"/>
      <c r="AC683" s="32"/>
      <c r="AD683" s="32"/>
    </row>
    <row r="684" spans="24:30" ht="14.25" customHeight="1">
      <c r="X684" s="30"/>
      <c r="Z684" s="31"/>
      <c r="AA684" s="31"/>
      <c r="AB684" s="32"/>
      <c r="AC684" s="32"/>
      <c r="AD684" s="32"/>
    </row>
    <row r="685" spans="24:30" ht="14.25" customHeight="1">
      <c r="X685" s="30"/>
      <c r="Z685" s="31"/>
      <c r="AA685" s="31"/>
      <c r="AB685" s="32"/>
      <c r="AC685" s="32"/>
      <c r="AD685" s="32"/>
    </row>
    <row r="686" spans="24:30" ht="14.25" customHeight="1">
      <c r="X686" s="30"/>
      <c r="Z686" s="31"/>
      <c r="AA686" s="31"/>
      <c r="AB686" s="32"/>
      <c r="AC686" s="32"/>
      <c r="AD686" s="32"/>
    </row>
    <row r="687" spans="24:30" ht="14.25" customHeight="1">
      <c r="X687" s="30"/>
      <c r="Z687" s="31"/>
      <c r="AA687" s="31"/>
      <c r="AB687" s="32"/>
      <c r="AC687" s="32"/>
      <c r="AD687" s="32"/>
    </row>
    <row r="688" spans="24:30" ht="14.25" customHeight="1">
      <c r="X688" s="30"/>
      <c r="Z688" s="31"/>
      <c r="AA688" s="31"/>
      <c r="AB688" s="32"/>
      <c r="AC688" s="32"/>
      <c r="AD688" s="32"/>
    </row>
    <row r="689" spans="24:30" ht="14.25" customHeight="1">
      <c r="X689" s="30"/>
      <c r="Z689" s="31"/>
      <c r="AA689" s="31"/>
      <c r="AB689" s="32"/>
      <c r="AC689" s="32"/>
      <c r="AD689" s="32"/>
    </row>
    <row r="690" spans="24:30" ht="14.25" customHeight="1">
      <c r="X690" s="30"/>
      <c r="Z690" s="31"/>
      <c r="AA690" s="31"/>
      <c r="AB690" s="32"/>
      <c r="AC690" s="32"/>
      <c r="AD690" s="32"/>
    </row>
    <row r="691" spans="24:30" ht="14.25" customHeight="1">
      <c r="X691" s="30"/>
      <c r="Z691" s="31"/>
      <c r="AA691" s="31"/>
      <c r="AB691" s="32"/>
      <c r="AC691" s="32"/>
      <c r="AD691" s="32"/>
    </row>
    <row r="692" spans="24:30" ht="14.25" customHeight="1">
      <c r="X692" s="30"/>
      <c r="Z692" s="31"/>
      <c r="AA692" s="31"/>
      <c r="AB692" s="32"/>
      <c r="AC692" s="32"/>
      <c r="AD692" s="32"/>
    </row>
    <row r="693" spans="24:30" ht="14.25" customHeight="1">
      <c r="X693" s="30"/>
      <c r="Z693" s="31"/>
      <c r="AA693" s="31"/>
      <c r="AB693" s="32"/>
      <c r="AC693" s="32"/>
      <c r="AD693" s="32"/>
    </row>
    <row r="694" spans="24:30" ht="14.25" customHeight="1">
      <c r="X694" s="30"/>
      <c r="Z694" s="31"/>
      <c r="AA694" s="31"/>
      <c r="AB694" s="32"/>
      <c r="AC694" s="32"/>
      <c r="AD694" s="32"/>
    </row>
    <row r="695" spans="24:30" ht="14.25" customHeight="1">
      <c r="X695" s="30"/>
      <c r="Z695" s="31"/>
      <c r="AA695" s="31"/>
      <c r="AB695" s="32"/>
      <c r="AC695" s="32"/>
      <c r="AD695" s="32"/>
    </row>
    <row r="696" spans="24:30" ht="14.25" customHeight="1">
      <c r="X696" s="30"/>
      <c r="Z696" s="31"/>
      <c r="AA696" s="31"/>
      <c r="AB696" s="32"/>
      <c r="AC696" s="32"/>
      <c r="AD696" s="32"/>
    </row>
    <row r="697" spans="24:30" ht="14.25" customHeight="1">
      <c r="X697" s="30"/>
      <c r="Z697" s="31"/>
      <c r="AA697" s="31"/>
      <c r="AB697" s="32"/>
      <c r="AC697" s="32"/>
      <c r="AD697" s="32"/>
    </row>
    <row r="698" spans="24:30" ht="14.25" customHeight="1">
      <c r="X698" s="30"/>
      <c r="Z698" s="31"/>
      <c r="AA698" s="31"/>
      <c r="AB698" s="32"/>
      <c r="AC698" s="32"/>
      <c r="AD698" s="32"/>
    </row>
    <row r="699" spans="24:30" ht="14.25" customHeight="1">
      <c r="X699" s="30"/>
      <c r="Z699" s="31"/>
      <c r="AA699" s="31"/>
      <c r="AB699" s="32"/>
      <c r="AC699" s="32"/>
      <c r="AD699" s="32"/>
    </row>
    <row r="700" spans="24:30" ht="14.25" customHeight="1">
      <c r="X700" s="30"/>
      <c r="Z700" s="31"/>
      <c r="AA700" s="31"/>
      <c r="AB700" s="32"/>
      <c r="AC700" s="32"/>
      <c r="AD700" s="32"/>
    </row>
    <row r="701" spans="24:30" ht="14.25" customHeight="1">
      <c r="X701" s="30"/>
      <c r="Z701" s="31"/>
      <c r="AA701" s="31"/>
      <c r="AB701" s="32"/>
      <c r="AC701" s="32"/>
      <c r="AD701" s="32"/>
    </row>
    <row r="702" spans="24:30" ht="14.25" customHeight="1">
      <c r="X702" s="30"/>
      <c r="Z702" s="31"/>
      <c r="AA702" s="31"/>
      <c r="AB702" s="32"/>
      <c r="AC702" s="32"/>
      <c r="AD702" s="32"/>
    </row>
    <row r="703" spans="24:30" ht="14.25" customHeight="1">
      <c r="X703" s="30"/>
      <c r="Z703" s="31"/>
      <c r="AA703" s="31"/>
      <c r="AB703" s="32"/>
      <c r="AC703" s="32"/>
      <c r="AD703" s="32"/>
    </row>
    <row r="704" spans="24:30" ht="14.25" customHeight="1">
      <c r="X704" s="30"/>
      <c r="Z704" s="31"/>
      <c r="AA704" s="31"/>
      <c r="AB704" s="32"/>
      <c r="AC704" s="32"/>
      <c r="AD704" s="32"/>
    </row>
    <row r="705" spans="24:30" ht="14.25" customHeight="1">
      <c r="X705" s="30"/>
      <c r="Z705" s="31"/>
      <c r="AA705" s="31"/>
      <c r="AB705" s="32"/>
      <c r="AC705" s="32"/>
      <c r="AD705" s="32"/>
    </row>
    <row r="706" spans="24:30" ht="14.25" customHeight="1">
      <c r="X706" s="30"/>
      <c r="Z706" s="31"/>
      <c r="AA706" s="31"/>
      <c r="AB706" s="32"/>
      <c r="AC706" s="32"/>
      <c r="AD706" s="32"/>
    </row>
    <row r="707" spans="24:30" ht="14.25" customHeight="1">
      <c r="X707" s="30"/>
      <c r="Z707" s="31"/>
      <c r="AA707" s="31"/>
      <c r="AB707" s="32"/>
      <c r="AC707" s="32"/>
      <c r="AD707" s="32"/>
    </row>
    <row r="708" spans="24:30" ht="14.25" customHeight="1">
      <c r="X708" s="30"/>
      <c r="Z708" s="31"/>
      <c r="AA708" s="31"/>
      <c r="AB708" s="32"/>
      <c r="AC708" s="32"/>
      <c r="AD708" s="32"/>
    </row>
    <row r="709" spans="24:30" ht="14.25" customHeight="1">
      <c r="X709" s="30"/>
      <c r="Z709" s="31"/>
      <c r="AA709" s="31"/>
      <c r="AB709" s="32"/>
      <c r="AC709" s="32"/>
      <c r="AD709" s="32"/>
    </row>
    <row r="710" spans="24:30" ht="14.25" customHeight="1">
      <c r="X710" s="30"/>
      <c r="Z710" s="31"/>
      <c r="AA710" s="31"/>
      <c r="AB710" s="32"/>
      <c r="AC710" s="32"/>
      <c r="AD710" s="32"/>
    </row>
    <row r="711" spans="24:30" ht="14.25" customHeight="1">
      <c r="X711" s="30"/>
      <c r="Z711" s="31"/>
      <c r="AA711" s="31"/>
      <c r="AB711" s="32"/>
      <c r="AC711" s="32"/>
      <c r="AD711" s="32"/>
    </row>
    <row r="712" spans="24:30" ht="14.25" customHeight="1">
      <c r="X712" s="30"/>
      <c r="Z712" s="31"/>
      <c r="AA712" s="31"/>
      <c r="AB712" s="32"/>
      <c r="AC712" s="32"/>
      <c r="AD712" s="32"/>
    </row>
    <row r="713" spans="24:30" ht="14.25" customHeight="1">
      <c r="X713" s="30"/>
      <c r="Z713" s="31"/>
      <c r="AA713" s="31"/>
      <c r="AB713" s="32"/>
      <c r="AC713" s="32"/>
      <c r="AD713" s="32"/>
    </row>
    <row r="714" spans="24:30" ht="14.25" customHeight="1">
      <c r="X714" s="30"/>
      <c r="Z714" s="31"/>
      <c r="AA714" s="31"/>
      <c r="AB714" s="32"/>
      <c r="AC714" s="32"/>
      <c r="AD714" s="32"/>
    </row>
    <row r="715" spans="24:30" ht="14.25" customHeight="1">
      <c r="X715" s="30"/>
      <c r="Z715" s="31"/>
      <c r="AA715" s="31"/>
      <c r="AB715" s="32"/>
      <c r="AC715" s="32"/>
      <c r="AD715" s="32"/>
    </row>
    <row r="716" spans="24:30" ht="14.25" customHeight="1">
      <c r="X716" s="30"/>
      <c r="Z716" s="31"/>
      <c r="AA716" s="31"/>
      <c r="AB716" s="32"/>
      <c r="AC716" s="32"/>
      <c r="AD716" s="32"/>
    </row>
    <row r="717" spans="24:30" ht="14.25" customHeight="1">
      <c r="X717" s="30"/>
      <c r="Z717" s="31"/>
      <c r="AA717" s="31"/>
      <c r="AB717" s="32"/>
      <c r="AC717" s="32"/>
      <c r="AD717" s="32"/>
    </row>
    <row r="718" spans="24:30" ht="14.25" customHeight="1">
      <c r="X718" s="30"/>
      <c r="Z718" s="31"/>
      <c r="AA718" s="31"/>
      <c r="AB718" s="32"/>
      <c r="AC718" s="32"/>
      <c r="AD718" s="32"/>
    </row>
    <row r="719" spans="24:30" ht="14.25" customHeight="1">
      <c r="X719" s="30"/>
      <c r="Z719" s="31"/>
      <c r="AA719" s="31"/>
      <c r="AB719" s="32"/>
      <c r="AC719" s="32"/>
      <c r="AD719" s="32"/>
    </row>
    <row r="720" spans="24:30" ht="14.25" customHeight="1">
      <c r="X720" s="30"/>
      <c r="Z720" s="31"/>
      <c r="AA720" s="31"/>
      <c r="AB720" s="32"/>
      <c r="AC720" s="32"/>
      <c r="AD720" s="32"/>
    </row>
    <row r="721" spans="24:30" ht="14.25" customHeight="1">
      <c r="X721" s="30"/>
      <c r="Z721" s="31"/>
      <c r="AA721" s="31"/>
      <c r="AB721" s="32"/>
      <c r="AC721" s="32"/>
      <c r="AD721" s="32"/>
    </row>
    <row r="722" spans="24:30" ht="14.25" customHeight="1">
      <c r="X722" s="30"/>
      <c r="Z722" s="31"/>
      <c r="AA722" s="31"/>
      <c r="AB722" s="32"/>
      <c r="AC722" s="32"/>
      <c r="AD722" s="32"/>
    </row>
    <row r="723" spans="24:30" ht="14.25" customHeight="1">
      <c r="X723" s="30"/>
      <c r="Z723" s="31"/>
      <c r="AA723" s="31"/>
      <c r="AB723" s="32"/>
      <c r="AC723" s="32"/>
      <c r="AD723" s="32"/>
    </row>
    <row r="724" spans="24:30" ht="14.25" customHeight="1">
      <c r="X724" s="30"/>
      <c r="Z724" s="31"/>
      <c r="AA724" s="31"/>
      <c r="AB724" s="32"/>
      <c r="AC724" s="32"/>
      <c r="AD724" s="32"/>
    </row>
    <row r="725" spans="24:30" ht="14.25" customHeight="1">
      <c r="X725" s="30"/>
      <c r="Z725" s="31"/>
      <c r="AA725" s="31"/>
      <c r="AB725" s="32"/>
      <c r="AC725" s="32"/>
      <c r="AD725" s="32"/>
    </row>
    <row r="726" spans="24:30" ht="14.25" customHeight="1">
      <c r="X726" s="30"/>
      <c r="Z726" s="31"/>
      <c r="AA726" s="31"/>
      <c r="AB726" s="32"/>
      <c r="AC726" s="32"/>
      <c r="AD726" s="32"/>
    </row>
    <row r="727" spans="24:30" ht="14.25" customHeight="1">
      <c r="X727" s="30"/>
      <c r="Z727" s="31"/>
      <c r="AA727" s="31"/>
      <c r="AB727" s="32"/>
      <c r="AC727" s="32"/>
      <c r="AD727" s="32"/>
    </row>
    <row r="728" spans="24:30" ht="14.25" customHeight="1">
      <c r="X728" s="30"/>
      <c r="Z728" s="31"/>
      <c r="AA728" s="31"/>
      <c r="AB728" s="32"/>
      <c r="AC728" s="32"/>
      <c r="AD728" s="32"/>
    </row>
    <row r="729" spans="24:30" ht="14.25" customHeight="1">
      <c r="X729" s="30"/>
      <c r="Z729" s="31"/>
      <c r="AA729" s="31"/>
      <c r="AB729" s="32"/>
      <c r="AC729" s="32"/>
      <c r="AD729" s="32"/>
    </row>
    <row r="730" spans="24:30" ht="14.25" customHeight="1">
      <c r="X730" s="30"/>
      <c r="Z730" s="31"/>
      <c r="AA730" s="31"/>
      <c r="AB730" s="32"/>
      <c r="AC730" s="32"/>
      <c r="AD730" s="32"/>
    </row>
    <row r="731" spans="24:30" ht="14.25" customHeight="1">
      <c r="X731" s="30"/>
      <c r="Z731" s="31"/>
      <c r="AA731" s="31"/>
      <c r="AB731" s="32"/>
      <c r="AC731" s="32"/>
      <c r="AD731" s="32"/>
    </row>
    <row r="732" spans="24:30" ht="14.25" customHeight="1">
      <c r="X732" s="30"/>
      <c r="Z732" s="31"/>
      <c r="AA732" s="31"/>
      <c r="AB732" s="32"/>
      <c r="AC732" s="32"/>
      <c r="AD732" s="32"/>
    </row>
    <row r="733" spans="24:30" ht="14.25" customHeight="1">
      <c r="X733" s="30"/>
      <c r="Z733" s="31"/>
      <c r="AA733" s="31"/>
      <c r="AB733" s="32"/>
      <c r="AC733" s="32"/>
      <c r="AD733" s="32"/>
    </row>
    <row r="734" spans="24:30" ht="14.25" customHeight="1">
      <c r="X734" s="30"/>
      <c r="Z734" s="31"/>
      <c r="AA734" s="31"/>
      <c r="AB734" s="32"/>
      <c r="AC734" s="32"/>
      <c r="AD734" s="32"/>
    </row>
    <row r="735" spans="24:30" ht="14.25" customHeight="1">
      <c r="X735" s="30"/>
      <c r="Z735" s="31"/>
      <c r="AA735" s="31"/>
      <c r="AB735" s="32"/>
      <c r="AC735" s="32"/>
      <c r="AD735" s="32"/>
    </row>
    <row r="736" spans="24:30" ht="14.25" customHeight="1">
      <c r="X736" s="30"/>
      <c r="Z736" s="31"/>
      <c r="AA736" s="31"/>
      <c r="AB736" s="32"/>
      <c r="AC736" s="32"/>
      <c r="AD736" s="32"/>
    </row>
    <row r="737" spans="24:30" ht="14.25" customHeight="1">
      <c r="X737" s="30"/>
      <c r="Z737" s="31"/>
      <c r="AA737" s="31"/>
      <c r="AB737" s="32"/>
      <c r="AC737" s="32"/>
      <c r="AD737" s="32"/>
    </row>
    <row r="738" spans="24:30" ht="14.25" customHeight="1">
      <c r="X738" s="30"/>
      <c r="Z738" s="31"/>
      <c r="AA738" s="31"/>
      <c r="AB738" s="32"/>
      <c r="AC738" s="32"/>
      <c r="AD738" s="32"/>
    </row>
    <row r="739" spans="24:30" ht="14.25" customHeight="1">
      <c r="X739" s="30"/>
      <c r="Z739" s="31"/>
      <c r="AA739" s="31"/>
      <c r="AB739" s="32"/>
      <c r="AC739" s="32"/>
      <c r="AD739" s="32"/>
    </row>
    <row r="740" spans="24:30" ht="14.25" customHeight="1">
      <c r="X740" s="30"/>
      <c r="Z740" s="31"/>
      <c r="AA740" s="31"/>
      <c r="AB740" s="32"/>
      <c r="AC740" s="32"/>
      <c r="AD740" s="32"/>
    </row>
    <row r="741" spans="24:30" ht="14.25" customHeight="1">
      <c r="X741" s="30"/>
      <c r="Z741" s="31"/>
      <c r="AA741" s="31"/>
      <c r="AB741" s="32"/>
      <c r="AC741" s="32"/>
      <c r="AD741" s="32"/>
    </row>
    <row r="742" spans="24:30" ht="14.25" customHeight="1">
      <c r="X742" s="30"/>
      <c r="Z742" s="31"/>
      <c r="AA742" s="31"/>
      <c r="AB742" s="32"/>
      <c r="AC742" s="32"/>
      <c r="AD742" s="32"/>
    </row>
    <row r="743" spans="24:30" ht="14.25" customHeight="1">
      <c r="X743" s="30"/>
      <c r="Z743" s="31"/>
      <c r="AA743" s="31"/>
      <c r="AB743" s="32"/>
      <c r="AC743" s="32"/>
      <c r="AD743" s="32"/>
    </row>
    <row r="744" spans="24:30" ht="14.25" customHeight="1">
      <c r="X744" s="30"/>
      <c r="Z744" s="31"/>
      <c r="AA744" s="31"/>
      <c r="AB744" s="32"/>
      <c r="AC744" s="32"/>
      <c r="AD744" s="32"/>
    </row>
    <row r="745" spans="24:30" ht="14.25" customHeight="1">
      <c r="X745" s="30"/>
      <c r="Z745" s="31"/>
      <c r="AA745" s="31"/>
      <c r="AB745" s="32"/>
      <c r="AC745" s="32"/>
      <c r="AD745" s="32"/>
    </row>
    <row r="746" spans="24:30" ht="14.25" customHeight="1">
      <c r="X746" s="30"/>
      <c r="Z746" s="31"/>
      <c r="AA746" s="31"/>
      <c r="AB746" s="32"/>
      <c r="AC746" s="32"/>
      <c r="AD746" s="32"/>
    </row>
    <row r="747" spans="24:30" ht="14.25" customHeight="1">
      <c r="X747" s="30"/>
      <c r="Z747" s="31"/>
      <c r="AA747" s="31"/>
      <c r="AB747" s="32"/>
      <c r="AC747" s="32"/>
      <c r="AD747" s="32"/>
    </row>
    <row r="748" spans="24:30" ht="14.25" customHeight="1">
      <c r="X748" s="30"/>
      <c r="Z748" s="31"/>
      <c r="AA748" s="31"/>
      <c r="AB748" s="32"/>
      <c r="AC748" s="32"/>
      <c r="AD748" s="32"/>
    </row>
    <row r="749" spans="24:30" ht="14.25" customHeight="1">
      <c r="X749" s="30"/>
      <c r="Z749" s="31"/>
      <c r="AA749" s="31"/>
      <c r="AB749" s="32"/>
      <c r="AC749" s="32"/>
      <c r="AD749" s="32"/>
    </row>
    <row r="750" spans="24:30" ht="14.25" customHeight="1">
      <c r="X750" s="30"/>
      <c r="Z750" s="31"/>
      <c r="AA750" s="31"/>
      <c r="AB750" s="32"/>
      <c r="AC750" s="32"/>
      <c r="AD750" s="32"/>
    </row>
    <row r="751" spans="24:30" ht="14.25" customHeight="1">
      <c r="X751" s="30"/>
      <c r="Z751" s="31"/>
      <c r="AA751" s="31"/>
      <c r="AB751" s="32"/>
      <c r="AC751" s="32"/>
      <c r="AD751" s="32"/>
    </row>
    <row r="752" spans="24:30" ht="14.25" customHeight="1">
      <c r="X752" s="30"/>
      <c r="Z752" s="31"/>
      <c r="AA752" s="31"/>
      <c r="AB752" s="32"/>
      <c r="AC752" s="32"/>
      <c r="AD752" s="32"/>
    </row>
    <row r="753" spans="24:30" ht="14.25" customHeight="1">
      <c r="X753" s="30"/>
      <c r="Z753" s="31"/>
      <c r="AA753" s="31"/>
      <c r="AB753" s="32"/>
      <c r="AC753" s="32"/>
      <c r="AD753" s="32"/>
    </row>
    <row r="754" spans="24:30" ht="14.25" customHeight="1">
      <c r="X754" s="30"/>
      <c r="Z754" s="31"/>
      <c r="AA754" s="31"/>
      <c r="AB754" s="32"/>
      <c r="AC754" s="32"/>
      <c r="AD754" s="32"/>
    </row>
    <row r="755" spans="24:30" ht="14.25" customHeight="1">
      <c r="X755" s="30"/>
      <c r="Z755" s="31"/>
      <c r="AA755" s="31"/>
      <c r="AB755" s="32"/>
      <c r="AC755" s="32"/>
      <c r="AD755" s="32"/>
    </row>
    <row r="756" spans="24:30" ht="14.25" customHeight="1">
      <c r="X756" s="30"/>
      <c r="Z756" s="31"/>
      <c r="AA756" s="31"/>
      <c r="AB756" s="32"/>
      <c r="AC756" s="32"/>
      <c r="AD756" s="32"/>
    </row>
    <row r="757" spans="24:30" ht="14.25" customHeight="1">
      <c r="X757" s="30"/>
      <c r="Z757" s="31"/>
      <c r="AA757" s="31"/>
      <c r="AB757" s="32"/>
      <c r="AC757" s="32"/>
      <c r="AD757" s="32"/>
    </row>
    <row r="758" spans="24:30" ht="14.25" customHeight="1">
      <c r="X758" s="30"/>
      <c r="Z758" s="31"/>
      <c r="AA758" s="31"/>
      <c r="AB758" s="32"/>
      <c r="AC758" s="32"/>
      <c r="AD758" s="32"/>
    </row>
    <row r="759" spans="24:30" ht="14.25" customHeight="1">
      <c r="X759" s="30"/>
      <c r="Z759" s="31"/>
      <c r="AA759" s="31"/>
      <c r="AB759" s="32"/>
      <c r="AC759" s="32"/>
      <c r="AD759" s="32"/>
    </row>
    <row r="760" spans="24:30" ht="14.25" customHeight="1">
      <c r="X760" s="30"/>
      <c r="Z760" s="31"/>
      <c r="AA760" s="31"/>
      <c r="AB760" s="32"/>
      <c r="AC760" s="32"/>
      <c r="AD760" s="32"/>
    </row>
    <row r="761" spans="24:30" ht="14.25" customHeight="1">
      <c r="X761" s="30"/>
      <c r="Z761" s="31"/>
      <c r="AA761" s="31"/>
      <c r="AB761" s="32"/>
      <c r="AC761" s="32"/>
      <c r="AD761" s="32"/>
    </row>
    <row r="762" spans="24:30" ht="14.25" customHeight="1">
      <c r="X762" s="30"/>
      <c r="Z762" s="31"/>
      <c r="AA762" s="31"/>
      <c r="AB762" s="32"/>
      <c r="AC762" s="32"/>
      <c r="AD762" s="32"/>
    </row>
    <row r="763" spans="24:30" ht="14.25" customHeight="1">
      <c r="X763" s="30"/>
      <c r="Z763" s="31"/>
      <c r="AA763" s="31"/>
      <c r="AB763" s="32"/>
      <c r="AC763" s="32"/>
      <c r="AD763" s="32"/>
    </row>
    <row r="764" spans="24:30" ht="14.25" customHeight="1">
      <c r="X764" s="30"/>
      <c r="Z764" s="31"/>
      <c r="AA764" s="31"/>
      <c r="AB764" s="32"/>
      <c r="AC764" s="32"/>
      <c r="AD764" s="32"/>
    </row>
    <row r="765" spans="24:30" ht="14.25" customHeight="1">
      <c r="X765" s="30"/>
      <c r="Z765" s="31"/>
      <c r="AA765" s="31"/>
      <c r="AB765" s="32"/>
      <c r="AC765" s="32"/>
      <c r="AD765" s="32"/>
    </row>
    <row r="766" spans="24:30" ht="14.25" customHeight="1">
      <c r="X766" s="30"/>
      <c r="Z766" s="31"/>
      <c r="AA766" s="31"/>
      <c r="AB766" s="32"/>
      <c r="AC766" s="32"/>
      <c r="AD766" s="32"/>
    </row>
    <row r="767" spans="24:30" ht="14.25" customHeight="1">
      <c r="X767" s="30"/>
      <c r="Z767" s="31"/>
      <c r="AA767" s="31"/>
      <c r="AB767" s="32"/>
      <c r="AC767" s="32"/>
      <c r="AD767" s="32"/>
    </row>
    <row r="768" spans="24:30" ht="14.25" customHeight="1">
      <c r="X768" s="30"/>
      <c r="Z768" s="31"/>
      <c r="AA768" s="31"/>
      <c r="AB768" s="32"/>
      <c r="AC768" s="32"/>
      <c r="AD768" s="32"/>
    </row>
    <row r="769" spans="24:30" ht="14.25" customHeight="1">
      <c r="X769" s="30"/>
      <c r="Z769" s="31"/>
      <c r="AA769" s="31"/>
      <c r="AB769" s="32"/>
      <c r="AC769" s="32"/>
      <c r="AD769" s="32"/>
    </row>
    <row r="770" spans="24:30" ht="14.25" customHeight="1">
      <c r="X770" s="30"/>
      <c r="Z770" s="31"/>
      <c r="AA770" s="31"/>
      <c r="AB770" s="32"/>
      <c r="AC770" s="32"/>
      <c r="AD770" s="32"/>
    </row>
    <row r="771" spans="24:30" ht="14.25" customHeight="1">
      <c r="X771" s="30"/>
      <c r="Z771" s="31"/>
      <c r="AA771" s="31"/>
      <c r="AB771" s="32"/>
      <c r="AC771" s="32"/>
      <c r="AD771" s="32"/>
    </row>
    <row r="772" spans="24:30" ht="14.25" customHeight="1">
      <c r="X772" s="30"/>
      <c r="Z772" s="31"/>
      <c r="AA772" s="31"/>
      <c r="AB772" s="32"/>
      <c r="AC772" s="32"/>
      <c r="AD772" s="32"/>
    </row>
    <row r="773" spans="24:30" ht="14.25" customHeight="1">
      <c r="X773" s="30"/>
      <c r="Z773" s="31"/>
      <c r="AA773" s="31"/>
      <c r="AB773" s="32"/>
      <c r="AC773" s="32"/>
      <c r="AD773" s="32"/>
    </row>
    <row r="774" spans="24:30" ht="14.25" customHeight="1">
      <c r="X774" s="30"/>
      <c r="Z774" s="31"/>
      <c r="AA774" s="31"/>
      <c r="AB774" s="32"/>
      <c r="AC774" s="32"/>
      <c r="AD774" s="32"/>
    </row>
    <row r="775" spans="24:30" ht="14.25" customHeight="1">
      <c r="X775" s="30"/>
      <c r="Z775" s="31"/>
      <c r="AA775" s="31"/>
      <c r="AB775" s="32"/>
      <c r="AC775" s="32"/>
      <c r="AD775" s="32"/>
    </row>
    <row r="776" spans="24:30" ht="14.25" customHeight="1">
      <c r="X776" s="30"/>
      <c r="Z776" s="31"/>
      <c r="AA776" s="31"/>
      <c r="AB776" s="32"/>
      <c r="AC776" s="32"/>
      <c r="AD776" s="32"/>
    </row>
    <row r="777" spans="24:30" ht="14.25" customHeight="1">
      <c r="X777" s="30"/>
      <c r="Z777" s="31"/>
      <c r="AA777" s="31"/>
      <c r="AB777" s="32"/>
      <c r="AC777" s="32"/>
      <c r="AD777" s="32"/>
    </row>
    <row r="778" spans="24:30" ht="14.25" customHeight="1">
      <c r="X778" s="30"/>
      <c r="Z778" s="31"/>
      <c r="AA778" s="31"/>
      <c r="AB778" s="32"/>
      <c r="AC778" s="32"/>
      <c r="AD778" s="32"/>
    </row>
    <row r="779" spans="24:30" ht="14.25" customHeight="1">
      <c r="X779" s="30"/>
      <c r="Z779" s="31"/>
      <c r="AA779" s="31"/>
      <c r="AB779" s="32"/>
      <c r="AC779" s="32"/>
      <c r="AD779" s="32"/>
    </row>
    <row r="780" spans="24:30" ht="14.25" customHeight="1">
      <c r="X780" s="30"/>
      <c r="Z780" s="31"/>
      <c r="AA780" s="31"/>
      <c r="AB780" s="32"/>
      <c r="AC780" s="32"/>
      <c r="AD780" s="32"/>
    </row>
    <row r="781" spans="24:30" ht="14.25" customHeight="1">
      <c r="X781" s="30"/>
      <c r="Z781" s="31"/>
      <c r="AA781" s="31"/>
      <c r="AB781" s="32"/>
      <c r="AC781" s="32"/>
      <c r="AD781" s="32"/>
    </row>
    <row r="782" spans="24:30" ht="14.25" customHeight="1">
      <c r="X782" s="30"/>
      <c r="Z782" s="31"/>
      <c r="AA782" s="31"/>
      <c r="AB782" s="32"/>
      <c r="AC782" s="32"/>
      <c r="AD782" s="32"/>
    </row>
    <row r="783" spans="24:30" ht="14.25" customHeight="1">
      <c r="X783" s="30"/>
      <c r="Z783" s="31"/>
      <c r="AA783" s="31"/>
      <c r="AB783" s="32"/>
      <c r="AC783" s="32"/>
      <c r="AD783" s="32"/>
    </row>
    <row r="784" spans="24:30" ht="14.25" customHeight="1">
      <c r="X784" s="30"/>
      <c r="Z784" s="31"/>
      <c r="AA784" s="31"/>
      <c r="AB784" s="32"/>
      <c r="AC784" s="32"/>
      <c r="AD784" s="32"/>
    </row>
    <row r="785" spans="24:30" ht="14.25" customHeight="1">
      <c r="X785" s="30"/>
      <c r="Z785" s="31"/>
      <c r="AA785" s="31"/>
      <c r="AB785" s="32"/>
      <c r="AC785" s="32"/>
      <c r="AD785" s="32"/>
    </row>
    <row r="786" spans="24:30" ht="14.25" customHeight="1">
      <c r="X786" s="30"/>
      <c r="Z786" s="31"/>
      <c r="AA786" s="31"/>
      <c r="AB786" s="32"/>
      <c r="AC786" s="32"/>
      <c r="AD786" s="32"/>
    </row>
    <row r="787" spans="24:30" ht="14.25" customHeight="1">
      <c r="X787" s="30"/>
      <c r="Z787" s="31"/>
      <c r="AA787" s="31"/>
      <c r="AB787" s="32"/>
      <c r="AC787" s="32"/>
      <c r="AD787" s="32"/>
    </row>
    <row r="788" spans="24:30" ht="14.25" customHeight="1">
      <c r="X788" s="30"/>
      <c r="Z788" s="31"/>
      <c r="AA788" s="31"/>
      <c r="AB788" s="32"/>
      <c r="AC788" s="32"/>
      <c r="AD788" s="32"/>
    </row>
    <row r="789" spans="24:30" ht="14.25" customHeight="1">
      <c r="X789" s="30"/>
      <c r="Z789" s="31"/>
      <c r="AA789" s="31"/>
      <c r="AB789" s="32"/>
      <c r="AC789" s="32"/>
      <c r="AD789" s="32"/>
    </row>
    <row r="790" spans="24:30" ht="14.25" customHeight="1">
      <c r="X790" s="30"/>
      <c r="Z790" s="31"/>
      <c r="AA790" s="31"/>
      <c r="AB790" s="32"/>
      <c r="AC790" s="32"/>
      <c r="AD790" s="32"/>
    </row>
    <row r="791" spans="24:30" ht="14.25" customHeight="1">
      <c r="X791" s="30"/>
      <c r="Z791" s="31"/>
      <c r="AA791" s="31"/>
      <c r="AB791" s="32"/>
      <c r="AC791" s="32"/>
      <c r="AD791" s="32"/>
    </row>
    <row r="792" spans="24:30" ht="14.25" customHeight="1">
      <c r="X792" s="30"/>
      <c r="Z792" s="31"/>
      <c r="AA792" s="31"/>
      <c r="AB792" s="32"/>
      <c r="AC792" s="32"/>
      <c r="AD792" s="32"/>
    </row>
    <row r="793" spans="24:30" ht="14.25" customHeight="1">
      <c r="X793" s="30"/>
      <c r="Z793" s="31"/>
      <c r="AA793" s="31"/>
      <c r="AB793" s="32"/>
      <c r="AC793" s="32"/>
      <c r="AD793" s="32"/>
    </row>
    <row r="794" spans="24:30" ht="14.25" customHeight="1">
      <c r="X794" s="30"/>
      <c r="Z794" s="31"/>
      <c r="AA794" s="31"/>
      <c r="AB794" s="32"/>
      <c r="AC794" s="32"/>
      <c r="AD794" s="32"/>
    </row>
    <row r="795" spans="24:30" ht="14.25" customHeight="1">
      <c r="X795" s="30"/>
      <c r="Z795" s="31"/>
      <c r="AA795" s="31"/>
      <c r="AB795" s="32"/>
      <c r="AC795" s="32"/>
      <c r="AD795" s="32"/>
    </row>
    <row r="796" spans="24:30" ht="14.25" customHeight="1">
      <c r="X796" s="30"/>
      <c r="Z796" s="31"/>
      <c r="AA796" s="31"/>
      <c r="AB796" s="32"/>
      <c r="AC796" s="32"/>
      <c r="AD796" s="32"/>
    </row>
    <row r="797" spans="24:30" ht="14.25" customHeight="1">
      <c r="X797" s="30"/>
      <c r="Z797" s="31"/>
      <c r="AA797" s="31"/>
      <c r="AB797" s="32"/>
      <c r="AC797" s="32"/>
      <c r="AD797" s="32"/>
    </row>
    <row r="798" spans="24:30" ht="14.25" customHeight="1">
      <c r="X798" s="30"/>
      <c r="Z798" s="31"/>
      <c r="AA798" s="31"/>
      <c r="AB798" s="32"/>
      <c r="AC798" s="32"/>
      <c r="AD798" s="32"/>
    </row>
    <row r="799" spans="24:30" ht="14.25" customHeight="1">
      <c r="X799" s="30"/>
      <c r="Z799" s="31"/>
      <c r="AA799" s="31"/>
      <c r="AB799" s="32"/>
      <c r="AC799" s="32"/>
      <c r="AD799" s="32"/>
    </row>
    <row r="800" spans="24:30" ht="14.25" customHeight="1">
      <c r="X800" s="30"/>
      <c r="Z800" s="31"/>
      <c r="AA800" s="31"/>
      <c r="AB800" s="32"/>
      <c r="AC800" s="32"/>
      <c r="AD800" s="32"/>
    </row>
    <row r="801" spans="24:30" ht="14.25" customHeight="1">
      <c r="X801" s="30"/>
      <c r="Z801" s="31"/>
      <c r="AA801" s="31"/>
      <c r="AB801" s="32"/>
      <c r="AC801" s="32"/>
      <c r="AD801" s="32"/>
    </row>
    <row r="802" spans="24:30" ht="14.25" customHeight="1">
      <c r="X802" s="30"/>
      <c r="Z802" s="31"/>
      <c r="AA802" s="31"/>
      <c r="AB802" s="32"/>
      <c r="AC802" s="32"/>
      <c r="AD802" s="32"/>
    </row>
    <row r="803" spans="24:30" ht="14.25" customHeight="1">
      <c r="X803" s="30"/>
      <c r="Z803" s="31"/>
      <c r="AA803" s="31"/>
      <c r="AB803" s="32"/>
      <c r="AC803" s="32"/>
      <c r="AD803" s="32"/>
    </row>
    <row r="804" spans="24:30" ht="14.25" customHeight="1">
      <c r="X804" s="30"/>
      <c r="Z804" s="31"/>
      <c r="AA804" s="31"/>
      <c r="AB804" s="32"/>
      <c r="AC804" s="32"/>
      <c r="AD804" s="32"/>
    </row>
    <row r="805" spans="24:30" ht="14.25" customHeight="1">
      <c r="X805" s="30"/>
      <c r="Z805" s="31"/>
      <c r="AA805" s="31"/>
      <c r="AB805" s="32"/>
      <c r="AC805" s="32"/>
      <c r="AD805" s="32"/>
    </row>
    <row r="806" spans="24:30" ht="14.25" customHeight="1">
      <c r="X806" s="30"/>
      <c r="Z806" s="31"/>
      <c r="AA806" s="31"/>
      <c r="AB806" s="32"/>
      <c r="AC806" s="32"/>
      <c r="AD806" s="32"/>
    </row>
    <row r="807" spans="24:30" ht="14.25" customHeight="1">
      <c r="X807" s="30"/>
      <c r="Z807" s="31"/>
      <c r="AA807" s="31"/>
      <c r="AB807" s="32"/>
      <c r="AC807" s="32"/>
      <c r="AD807" s="32"/>
    </row>
    <row r="808" spans="24:30" ht="14.25" customHeight="1">
      <c r="X808" s="30"/>
      <c r="Z808" s="31"/>
      <c r="AA808" s="31"/>
      <c r="AB808" s="32"/>
      <c r="AC808" s="32"/>
      <c r="AD808" s="32"/>
    </row>
    <row r="809" spans="24:30" ht="14.25" customHeight="1">
      <c r="X809" s="30"/>
      <c r="Z809" s="31"/>
      <c r="AA809" s="31"/>
      <c r="AB809" s="32"/>
      <c r="AC809" s="32"/>
      <c r="AD809" s="32"/>
    </row>
    <row r="810" spans="24:30" ht="14.25" customHeight="1">
      <c r="X810" s="30"/>
      <c r="Z810" s="31"/>
      <c r="AA810" s="31"/>
      <c r="AB810" s="32"/>
      <c r="AC810" s="32"/>
      <c r="AD810" s="32"/>
    </row>
    <row r="811" spans="24:30" ht="14.25" customHeight="1">
      <c r="X811" s="30"/>
      <c r="Z811" s="31"/>
      <c r="AA811" s="31"/>
      <c r="AB811" s="32"/>
      <c r="AC811" s="32"/>
      <c r="AD811" s="32"/>
    </row>
    <row r="812" spans="24:30" ht="14.25" customHeight="1">
      <c r="X812" s="30"/>
      <c r="Z812" s="31"/>
      <c r="AA812" s="31"/>
      <c r="AB812" s="32"/>
      <c r="AC812" s="32"/>
      <c r="AD812" s="32"/>
    </row>
    <row r="813" spans="24:30" ht="14.25" customHeight="1">
      <c r="X813" s="30"/>
      <c r="Z813" s="31"/>
      <c r="AA813" s="31"/>
      <c r="AB813" s="32"/>
      <c r="AC813" s="32"/>
      <c r="AD813" s="32"/>
    </row>
    <row r="814" spans="24:30" ht="14.25" customHeight="1">
      <c r="X814" s="30"/>
      <c r="Z814" s="31"/>
      <c r="AA814" s="31"/>
      <c r="AB814" s="32"/>
      <c r="AC814" s="32"/>
      <c r="AD814" s="32"/>
    </row>
    <row r="815" spans="24:30" ht="14.25" customHeight="1">
      <c r="X815" s="30"/>
      <c r="Z815" s="31"/>
      <c r="AA815" s="31"/>
      <c r="AB815" s="32"/>
      <c r="AC815" s="32"/>
      <c r="AD815" s="32"/>
    </row>
    <row r="816" spans="24:30" ht="14.25" customHeight="1">
      <c r="X816" s="30"/>
      <c r="Z816" s="31"/>
      <c r="AA816" s="31"/>
      <c r="AB816" s="32"/>
      <c r="AC816" s="32"/>
      <c r="AD816" s="32"/>
    </row>
    <row r="817" spans="24:30" ht="14.25" customHeight="1">
      <c r="X817" s="30"/>
      <c r="Z817" s="31"/>
      <c r="AA817" s="31"/>
      <c r="AB817" s="32"/>
      <c r="AC817" s="32"/>
      <c r="AD817" s="32"/>
    </row>
    <row r="818" spans="24:30" ht="14.25" customHeight="1">
      <c r="X818" s="30"/>
      <c r="Z818" s="31"/>
      <c r="AA818" s="31"/>
      <c r="AB818" s="32"/>
      <c r="AC818" s="32"/>
      <c r="AD818" s="32"/>
    </row>
    <row r="819" spans="24:30" ht="14.25" customHeight="1">
      <c r="X819" s="30"/>
      <c r="Z819" s="31"/>
      <c r="AA819" s="31"/>
      <c r="AB819" s="32"/>
      <c r="AC819" s="32"/>
      <c r="AD819" s="32"/>
    </row>
    <row r="820" spans="24:30" ht="14.25" customHeight="1">
      <c r="X820" s="30"/>
      <c r="Z820" s="31"/>
      <c r="AA820" s="31"/>
      <c r="AB820" s="32"/>
      <c r="AC820" s="32"/>
      <c r="AD820" s="32"/>
    </row>
    <row r="821" spans="24:30" ht="14.25" customHeight="1">
      <c r="X821" s="30"/>
      <c r="Z821" s="31"/>
      <c r="AA821" s="31"/>
      <c r="AB821" s="32"/>
      <c r="AC821" s="32"/>
      <c r="AD821" s="32"/>
    </row>
    <row r="822" spans="24:30" ht="14.25" customHeight="1">
      <c r="X822" s="30"/>
      <c r="Z822" s="31"/>
      <c r="AA822" s="31"/>
      <c r="AB822" s="32"/>
      <c r="AC822" s="32"/>
      <c r="AD822" s="32"/>
    </row>
    <row r="823" spans="24:30" ht="14.25" customHeight="1">
      <c r="X823" s="30"/>
      <c r="Z823" s="31"/>
      <c r="AA823" s="31"/>
      <c r="AB823" s="32"/>
      <c r="AC823" s="32"/>
      <c r="AD823" s="32"/>
    </row>
    <row r="824" spans="24:30" ht="14.25" customHeight="1">
      <c r="X824" s="30"/>
      <c r="Z824" s="31"/>
      <c r="AA824" s="31"/>
      <c r="AB824" s="32"/>
      <c r="AC824" s="32"/>
      <c r="AD824" s="32"/>
    </row>
    <row r="825" spans="24:30" ht="14.25" customHeight="1">
      <c r="X825" s="30"/>
      <c r="Z825" s="31"/>
      <c r="AA825" s="31"/>
      <c r="AB825" s="32"/>
      <c r="AC825" s="32"/>
      <c r="AD825" s="32"/>
    </row>
    <row r="826" spans="24:30" ht="14.25" customHeight="1">
      <c r="X826" s="30"/>
      <c r="Z826" s="31"/>
      <c r="AA826" s="31"/>
      <c r="AB826" s="32"/>
      <c r="AC826" s="32"/>
      <c r="AD826" s="32"/>
    </row>
    <row r="827" spans="24:30" ht="14.25" customHeight="1">
      <c r="X827" s="30"/>
      <c r="Z827" s="31"/>
      <c r="AA827" s="31"/>
      <c r="AB827" s="32"/>
      <c r="AC827" s="32"/>
      <c r="AD827" s="32"/>
    </row>
    <row r="828" spans="24:30" ht="14.25" customHeight="1">
      <c r="X828" s="30"/>
      <c r="Z828" s="31"/>
      <c r="AA828" s="31"/>
      <c r="AB828" s="32"/>
      <c r="AC828" s="32"/>
      <c r="AD828" s="32"/>
    </row>
    <row r="829" spans="24:30" ht="14.25" customHeight="1">
      <c r="X829" s="30"/>
      <c r="Z829" s="31"/>
      <c r="AA829" s="31"/>
      <c r="AB829" s="32"/>
      <c r="AC829" s="32"/>
      <c r="AD829" s="32"/>
    </row>
    <row r="830" spans="24:30" ht="14.25" customHeight="1">
      <c r="X830" s="30"/>
      <c r="Z830" s="31"/>
      <c r="AA830" s="31"/>
      <c r="AB830" s="32"/>
      <c r="AC830" s="32"/>
      <c r="AD830" s="32"/>
    </row>
    <row r="831" spans="24:30" ht="14.25" customHeight="1">
      <c r="X831" s="30"/>
      <c r="Z831" s="31"/>
      <c r="AA831" s="31"/>
      <c r="AB831" s="32"/>
      <c r="AC831" s="32"/>
      <c r="AD831" s="32"/>
    </row>
    <row r="832" spans="24:30" ht="14.25" customHeight="1">
      <c r="X832" s="30"/>
      <c r="Z832" s="31"/>
      <c r="AA832" s="31"/>
      <c r="AB832" s="32"/>
      <c r="AC832" s="32"/>
      <c r="AD832" s="32"/>
    </row>
    <row r="833" spans="24:30" ht="14.25" customHeight="1">
      <c r="X833" s="30"/>
      <c r="Z833" s="31"/>
      <c r="AA833" s="31"/>
      <c r="AB833" s="32"/>
      <c r="AC833" s="32"/>
      <c r="AD833" s="32"/>
    </row>
    <row r="834" spans="24:30" ht="14.25" customHeight="1">
      <c r="X834" s="30"/>
      <c r="Z834" s="31"/>
      <c r="AA834" s="31"/>
      <c r="AB834" s="32"/>
      <c r="AC834" s="32"/>
      <c r="AD834" s="32"/>
    </row>
    <row r="835" spans="24:30" ht="14.25" customHeight="1">
      <c r="X835" s="30"/>
      <c r="Z835" s="31"/>
      <c r="AA835" s="31"/>
      <c r="AB835" s="32"/>
      <c r="AC835" s="32"/>
      <c r="AD835" s="32"/>
    </row>
    <row r="836" spans="24:30" ht="14.25" customHeight="1">
      <c r="X836" s="30"/>
      <c r="Z836" s="31"/>
      <c r="AA836" s="31"/>
      <c r="AB836" s="32"/>
      <c r="AC836" s="32"/>
      <c r="AD836" s="32"/>
    </row>
    <row r="837" spans="24:30" ht="14.25" customHeight="1">
      <c r="X837" s="30"/>
      <c r="Z837" s="31"/>
      <c r="AA837" s="31"/>
      <c r="AB837" s="32"/>
      <c r="AC837" s="32"/>
      <c r="AD837" s="32"/>
    </row>
    <row r="838" spans="24:30" ht="14.25" customHeight="1">
      <c r="X838" s="30"/>
      <c r="Z838" s="31"/>
      <c r="AA838" s="31"/>
      <c r="AB838" s="32"/>
      <c r="AC838" s="32"/>
      <c r="AD838" s="32"/>
    </row>
    <row r="839" spans="24:30" ht="14.25" customHeight="1">
      <c r="X839" s="30"/>
      <c r="Z839" s="31"/>
      <c r="AA839" s="31"/>
      <c r="AB839" s="32"/>
      <c r="AC839" s="32"/>
      <c r="AD839" s="32"/>
    </row>
    <row r="840" spans="24:30" ht="14.25" customHeight="1">
      <c r="X840" s="30"/>
      <c r="Z840" s="31"/>
      <c r="AA840" s="31"/>
      <c r="AB840" s="32"/>
      <c r="AC840" s="32"/>
      <c r="AD840" s="32"/>
    </row>
    <row r="841" spans="24:30" ht="14.25" customHeight="1">
      <c r="X841" s="30"/>
      <c r="Z841" s="31"/>
      <c r="AA841" s="31"/>
      <c r="AB841" s="32"/>
      <c r="AC841" s="32"/>
      <c r="AD841" s="32"/>
    </row>
    <row r="842" spans="24:30" ht="14.25" customHeight="1">
      <c r="X842" s="30"/>
      <c r="Z842" s="31"/>
      <c r="AA842" s="31"/>
      <c r="AB842" s="32"/>
      <c r="AC842" s="32"/>
      <c r="AD842" s="32"/>
    </row>
    <row r="843" spans="24:30" ht="14.25" customHeight="1">
      <c r="X843" s="30"/>
      <c r="Z843" s="31"/>
      <c r="AA843" s="31"/>
      <c r="AB843" s="32"/>
      <c r="AC843" s="32"/>
      <c r="AD843" s="32"/>
    </row>
    <row r="844" spans="24:30" ht="14.25" customHeight="1">
      <c r="X844" s="30"/>
      <c r="Z844" s="31"/>
      <c r="AA844" s="31"/>
      <c r="AB844" s="32"/>
      <c r="AC844" s="32"/>
      <c r="AD844" s="32"/>
    </row>
    <row r="845" spans="24:30" ht="14.25" customHeight="1">
      <c r="X845" s="30"/>
      <c r="Z845" s="31"/>
      <c r="AA845" s="31"/>
      <c r="AB845" s="32"/>
      <c r="AC845" s="32"/>
      <c r="AD845" s="32"/>
    </row>
    <row r="846" spans="24:30" ht="14.25" customHeight="1">
      <c r="X846" s="30"/>
      <c r="Z846" s="31"/>
      <c r="AA846" s="31"/>
      <c r="AB846" s="32"/>
      <c r="AC846" s="32"/>
      <c r="AD846" s="32"/>
    </row>
    <row r="847" spans="24:30" ht="14.25" customHeight="1">
      <c r="X847" s="30"/>
      <c r="Z847" s="31"/>
      <c r="AA847" s="31"/>
      <c r="AB847" s="32"/>
      <c r="AC847" s="32"/>
      <c r="AD847" s="32"/>
    </row>
    <row r="848" spans="24:30" ht="14.25" customHeight="1">
      <c r="X848" s="30"/>
      <c r="Z848" s="31"/>
      <c r="AA848" s="31"/>
      <c r="AB848" s="32"/>
      <c r="AC848" s="32"/>
      <c r="AD848" s="32"/>
    </row>
    <row r="849" spans="24:30" ht="14.25" customHeight="1">
      <c r="X849" s="30"/>
      <c r="Z849" s="31"/>
      <c r="AA849" s="31"/>
      <c r="AB849" s="32"/>
      <c r="AC849" s="32"/>
      <c r="AD849" s="32"/>
    </row>
    <row r="850" spans="24:30" ht="14.25" customHeight="1">
      <c r="X850" s="30"/>
      <c r="Z850" s="31"/>
      <c r="AA850" s="31"/>
      <c r="AB850" s="32"/>
      <c r="AC850" s="32"/>
      <c r="AD850" s="32"/>
    </row>
    <row r="851" spans="24:30" ht="14.25" customHeight="1">
      <c r="X851" s="30"/>
      <c r="Z851" s="31"/>
      <c r="AA851" s="31"/>
      <c r="AB851" s="32"/>
      <c r="AC851" s="32"/>
      <c r="AD851" s="32"/>
    </row>
    <row r="852" spans="24:30" ht="14.25" customHeight="1">
      <c r="X852" s="30"/>
      <c r="Z852" s="31"/>
      <c r="AA852" s="31"/>
      <c r="AB852" s="32"/>
      <c r="AC852" s="32"/>
      <c r="AD852" s="32"/>
    </row>
    <row r="853" spans="24:30" ht="14.25" customHeight="1">
      <c r="X853" s="30"/>
      <c r="Z853" s="31"/>
      <c r="AA853" s="31"/>
      <c r="AB853" s="32"/>
      <c r="AC853" s="32"/>
      <c r="AD853" s="32"/>
    </row>
    <row r="854" spans="24:30" ht="14.25" customHeight="1">
      <c r="X854" s="30"/>
      <c r="Z854" s="31"/>
      <c r="AA854" s="31"/>
      <c r="AB854" s="32"/>
      <c r="AC854" s="32"/>
      <c r="AD854" s="32"/>
    </row>
    <row r="855" spans="24:30" ht="14.25" customHeight="1">
      <c r="X855" s="30"/>
      <c r="Z855" s="31"/>
      <c r="AA855" s="31"/>
      <c r="AB855" s="32"/>
      <c r="AC855" s="32"/>
      <c r="AD855" s="32"/>
    </row>
    <row r="856" spans="24:30" ht="14.25" customHeight="1">
      <c r="X856" s="30"/>
      <c r="Z856" s="31"/>
      <c r="AA856" s="31"/>
      <c r="AB856" s="32"/>
      <c r="AC856" s="32"/>
      <c r="AD856" s="32"/>
    </row>
    <row r="857" spans="24:30" ht="14.25" customHeight="1">
      <c r="X857" s="30"/>
      <c r="Z857" s="31"/>
      <c r="AA857" s="31"/>
      <c r="AB857" s="32"/>
      <c r="AC857" s="32"/>
      <c r="AD857" s="32"/>
    </row>
    <row r="858" spans="24:30" ht="14.25" customHeight="1">
      <c r="X858" s="30"/>
      <c r="Z858" s="31"/>
      <c r="AA858" s="31"/>
      <c r="AB858" s="32"/>
      <c r="AC858" s="32"/>
      <c r="AD858" s="32"/>
    </row>
    <row r="859" spans="24:30" ht="14.25" customHeight="1">
      <c r="X859" s="30"/>
      <c r="Z859" s="31"/>
      <c r="AA859" s="31"/>
      <c r="AB859" s="32"/>
      <c r="AC859" s="32"/>
      <c r="AD859" s="32"/>
    </row>
    <row r="860" spans="24:30" ht="14.25" customHeight="1">
      <c r="X860" s="30"/>
      <c r="Z860" s="31"/>
      <c r="AA860" s="31"/>
      <c r="AB860" s="32"/>
      <c r="AC860" s="32"/>
      <c r="AD860" s="32"/>
    </row>
    <row r="861" spans="24:30" ht="14.25" customHeight="1">
      <c r="X861" s="30"/>
      <c r="Z861" s="31"/>
      <c r="AA861" s="31"/>
      <c r="AB861" s="32"/>
      <c r="AC861" s="32"/>
      <c r="AD861" s="32"/>
    </row>
    <row r="862" spans="24:30" ht="14.25" customHeight="1">
      <c r="X862" s="30"/>
      <c r="Z862" s="31"/>
      <c r="AA862" s="31"/>
      <c r="AB862" s="32"/>
      <c r="AC862" s="32"/>
      <c r="AD862" s="32"/>
    </row>
    <row r="863" spans="24:30" ht="14.25" customHeight="1">
      <c r="X863" s="30"/>
      <c r="Z863" s="31"/>
      <c r="AA863" s="31"/>
      <c r="AB863" s="32"/>
      <c r="AC863" s="32"/>
      <c r="AD863" s="32"/>
    </row>
    <row r="864" spans="24:30" ht="14.25" customHeight="1">
      <c r="X864" s="30"/>
      <c r="Z864" s="31"/>
      <c r="AA864" s="31"/>
      <c r="AB864" s="32"/>
      <c r="AC864" s="32"/>
      <c r="AD864" s="32"/>
    </row>
    <row r="865" spans="24:30" ht="14.25" customHeight="1">
      <c r="X865" s="30"/>
      <c r="Z865" s="31"/>
      <c r="AA865" s="31"/>
      <c r="AB865" s="32"/>
      <c r="AC865" s="32"/>
      <c r="AD865" s="32"/>
    </row>
    <row r="866" spans="24:30" ht="14.25" customHeight="1">
      <c r="X866" s="30"/>
      <c r="Z866" s="31"/>
      <c r="AA866" s="31"/>
      <c r="AB866" s="32"/>
      <c r="AC866" s="32"/>
      <c r="AD866" s="32"/>
    </row>
    <row r="867" spans="24:30" ht="14.25" customHeight="1">
      <c r="X867" s="30"/>
      <c r="Z867" s="31"/>
      <c r="AA867" s="31"/>
      <c r="AB867" s="32"/>
      <c r="AC867" s="32"/>
      <c r="AD867" s="32"/>
    </row>
    <row r="868" spans="24:30" ht="14.25" customHeight="1">
      <c r="X868" s="30"/>
      <c r="Z868" s="31"/>
      <c r="AA868" s="31"/>
      <c r="AB868" s="32"/>
      <c r="AC868" s="32"/>
      <c r="AD868" s="32"/>
    </row>
    <row r="869" spans="24:30" ht="14.25" customHeight="1">
      <c r="X869" s="30"/>
      <c r="Z869" s="31"/>
      <c r="AA869" s="31"/>
      <c r="AB869" s="32"/>
      <c r="AC869" s="32"/>
      <c r="AD869" s="32"/>
    </row>
    <row r="870" spans="24:30" ht="14.25" customHeight="1">
      <c r="X870" s="30"/>
      <c r="Z870" s="31"/>
      <c r="AA870" s="31"/>
      <c r="AB870" s="32"/>
      <c r="AC870" s="32"/>
      <c r="AD870" s="32"/>
    </row>
    <row r="871" spans="24:30" ht="14.25" customHeight="1">
      <c r="X871" s="30"/>
      <c r="Z871" s="31"/>
      <c r="AA871" s="31"/>
      <c r="AB871" s="32"/>
      <c r="AC871" s="32"/>
      <c r="AD871" s="32"/>
    </row>
    <row r="872" spans="24:30" ht="14.25" customHeight="1">
      <c r="X872" s="30"/>
      <c r="Z872" s="31"/>
      <c r="AA872" s="31"/>
      <c r="AB872" s="32"/>
      <c r="AC872" s="32"/>
      <c r="AD872" s="32"/>
    </row>
    <row r="873" spans="24:30" ht="14.25" customHeight="1">
      <c r="X873" s="30"/>
      <c r="Z873" s="31"/>
      <c r="AA873" s="31"/>
      <c r="AB873" s="32"/>
      <c r="AC873" s="32"/>
      <c r="AD873" s="32"/>
    </row>
    <row r="874" spans="24:30" ht="14.25" customHeight="1">
      <c r="X874" s="30"/>
      <c r="Z874" s="31"/>
      <c r="AA874" s="31"/>
      <c r="AB874" s="32"/>
      <c r="AC874" s="32"/>
      <c r="AD874" s="32"/>
    </row>
    <row r="875" spans="24:30" ht="14.25" customHeight="1">
      <c r="X875" s="30"/>
      <c r="Z875" s="31"/>
      <c r="AA875" s="31"/>
      <c r="AB875" s="32"/>
      <c r="AC875" s="32"/>
      <c r="AD875" s="32"/>
    </row>
    <row r="876" spans="24:30" ht="14.25" customHeight="1">
      <c r="X876" s="30"/>
      <c r="Z876" s="31"/>
      <c r="AA876" s="31"/>
      <c r="AB876" s="32"/>
      <c r="AC876" s="32"/>
      <c r="AD876" s="32"/>
    </row>
    <row r="877" spans="24:30" ht="14.25" customHeight="1">
      <c r="X877" s="30"/>
      <c r="Z877" s="31"/>
      <c r="AA877" s="31"/>
      <c r="AB877" s="32"/>
      <c r="AC877" s="32"/>
      <c r="AD877" s="32"/>
    </row>
    <row r="878" spans="24:30" ht="14.25" customHeight="1">
      <c r="X878" s="30"/>
      <c r="Z878" s="31"/>
      <c r="AA878" s="31"/>
      <c r="AB878" s="32"/>
      <c r="AC878" s="32"/>
      <c r="AD878" s="32"/>
    </row>
    <row r="879" spans="24:30" ht="14.25" customHeight="1">
      <c r="X879" s="30"/>
      <c r="Z879" s="31"/>
      <c r="AA879" s="31"/>
      <c r="AB879" s="32"/>
      <c r="AC879" s="32"/>
      <c r="AD879" s="32"/>
    </row>
    <row r="880" spans="24:30" ht="14.25" customHeight="1">
      <c r="X880" s="30"/>
      <c r="Z880" s="31"/>
      <c r="AA880" s="31"/>
      <c r="AB880" s="32"/>
      <c r="AC880" s="32"/>
      <c r="AD880" s="32"/>
    </row>
    <row r="881" spans="24:30" ht="14.25" customHeight="1">
      <c r="X881" s="30"/>
      <c r="Z881" s="31"/>
      <c r="AA881" s="31"/>
      <c r="AB881" s="32"/>
      <c r="AC881" s="32"/>
      <c r="AD881" s="32"/>
    </row>
    <row r="882" spans="24:30" ht="14.25" customHeight="1">
      <c r="X882" s="30"/>
      <c r="Z882" s="31"/>
      <c r="AA882" s="31"/>
      <c r="AB882" s="32"/>
      <c r="AC882" s="32"/>
      <c r="AD882" s="32"/>
    </row>
    <row r="883" spans="24:30" ht="14.25" customHeight="1">
      <c r="X883" s="30"/>
      <c r="Z883" s="31"/>
      <c r="AA883" s="31"/>
      <c r="AB883" s="32"/>
      <c r="AC883" s="32"/>
      <c r="AD883" s="32"/>
    </row>
    <row r="884" spans="24:30" ht="14.25" customHeight="1">
      <c r="X884" s="30"/>
      <c r="Z884" s="31"/>
      <c r="AA884" s="31"/>
      <c r="AB884" s="32"/>
      <c r="AC884" s="32"/>
      <c r="AD884" s="32"/>
    </row>
    <row r="885" spans="24:30" ht="14.25" customHeight="1">
      <c r="X885" s="30"/>
      <c r="Z885" s="31"/>
      <c r="AA885" s="31"/>
      <c r="AB885" s="32"/>
      <c r="AC885" s="32"/>
      <c r="AD885" s="32"/>
    </row>
    <row r="886" spans="24:30" ht="14.25" customHeight="1">
      <c r="X886" s="30"/>
      <c r="Z886" s="31"/>
      <c r="AA886" s="31"/>
      <c r="AB886" s="32"/>
      <c r="AC886" s="32"/>
      <c r="AD886" s="32"/>
    </row>
    <row r="887" spans="24:30" ht="14.25" customHeight="1">
      <c r="X887" s="30"/>
      <c r="Z887" s="31"/>
      <c r="AA887" s="31"/>
      <c r="AB887" s="32"/>
      <c r="AC887" s="32"/>
      <c r="AD887" s="32"/>
    </row>
    <row r="888" spans="24:30" ht="14.25" customHeight="1">
      <c r="X888" s="30"/>
      <c r="Z888" s="31"/>
      <c r="AA888" s="31"/>
      <c r="AB888" s="32"/>
      <c r="AC888" s="32"/>
      <c r="AD888" s="32"/>
    </row>
    <row r="889" spans="24:30" ht="14.25" customHeight="1">
      <c r="X889" s="30"/>
      <c r="Z889" s="31"/>
      <c r="AA889" s="31"/>
      <c r="AB889" s="32"/>
      <c r="AC889" s="32"/>
      <c r="AD889" s="32"/>
    </row>
    <row r="890" spans="24:30" ht="14.25" customHeight="1">
      <c r="X890" s="30"/>
      <c r="Z890" s="31"/>
      <c r="AA890" s="31"/>
      <c r="AB890" s="32"/>
      <c r="AC890" s="32"/>
      <c r="AD890" s="32"/>
    </row>
    <row r="891" spans="24:30" ht="14.25" customHeight="1">
      <c r="X891" s="30"/>
      <c r="Z891" s="31"/>
      <c r="AA891" s="31"/>
      <c r="AB891" s="32"/>
      <c r="AC891" s="32"/>
      <c r="AD891" s="32"/>
    </row>
    <row r="892" spans="24:30" ht="14.25" customHeight="1">
      <c r="X892" s="30"/>
      <c r="Z892" s="31"/>
      <c r="AA892" s="31"/>
      <c r="AB892" s="32"/>
      <c r="AC892" s="32"/>
      <c r="AD892" s="32"/>
    </row>
    <row r="893" spans="24:30" ht="14.25" customHeight="1">
      <c r="X893" s="30"/>
      <c r="Z893" s="31"/>
      <c r="AA893" s="31"/>
      <c r="AB893" s="32"/>
      <c r="AC893" s="32"/>
      <c r="AD893" s="32"/>
    </row>
    <row r="894" spans="24:30" ht="14.25" customHeight="1">
      <c r="X894" s="30"/>
      <c r="Z894" s="31"/>
      <c r="AA894" s="31"/>
      <c r="AB894" s="32"/>
      <c r="AC894" s="32"/>
      <c r="AD894" s="32"/>
    </row>
    <row r="895" spans="24:30" ht="14.25" customHeight="1">
      <c r="X895" s="30"/>
      <c r="Z895" s="31"/>
      <c r="AA895" s="31"/>
      <c r="AB895" s="32"/>
      <c r="AC895" s="32"/>
      <c r="AD895" s="32"/>
    </row>
    <row r="896" spans="24:30" ht="14.25" customHeight="1">
      <c r="X896" s="30"/>
      <c r="Z896" s="31"/>
      <c r="AA896" s="31"/>
      <c r="AB896" s="32"/>
      <c r="AC896" s="32"/>
      <c r="AD896" s="32"/>
    </row>
    <row r="897" spans="24:30" ht="14.25" customHeight="1">
      <c r="X897" s="30"/>
      <c r="Z897" s="31"/>
      <c r="AA897" s="31"/>
      <c r="AB897" s="32"/>
      <c r="AC897" s="32"/>
      <c r="AD897" s="32"/>
    </row>
    <row r="898" spans="24:30" ht="14.25" customHeight="1">
      <c r="X898" s="30"/>
      <c r="Z898" s="31"/>
      <c r="AA898" s="31"/>
      <c r="AB898" s="32"/>
      <c r="AC898" s="32"/>
      <c r="AD898" s="32"/>
    </row>
    <row r="899" spans="24:30" ht="14.25" customHeight="1">
      <c r="X899" s="30"/>
      <c r="Z899" s="31"/>
      <c r="AA899" s="31"/>
      <c r="AB899" s="32"/>
      <c r="AC899" s="32"/>
      <c r="AD899" s="32"/>
    </row>
    <row r="900" spans="24:30" ht="14.25" customHeight="1">
      <c r="X900" s="30"/>
      <c r="Z900" s="31"/>
      <c r="AA900" s="31"/>
      <c r="AB900" s="32"/>
      <c r="AC900" s="32"/>
      <c r="AD900" s="32"/>
    </row>
    <row r="901" spans="24:30" ht="14.25" customHeight="1">
      <c r="X901" s="30"/>
      <c r="Z901" s="31"/>
      <c r="AA901" s="31"/>
      <c r="AB901" s="32"/>
      <c r="AC901" s="32"/>
      <c r="AD901" s="32"/>
    </row>
    <row r="902" spans="24:30" ht="14.25" customHeight="1">
      <c r="X902" s="30"/>
      <c r="Z902" s="31"/>
      <c r="AA902" s="31"/>
      <c r="AB902" s="32"/>
      <c r="AC902" s="32"/>
      <c r="AD902" s="32"/>
    </row>
    <row r="903" spans="24:30" ht="14.25" customHeight="1">
      <c r="X903" s="30"/>
      <c r="Z903" s="31"/>
      <c r="AA903" s="31"/>
      <c r="AB903" s="32"/>
      <c r="AC903" s="32"/>
      <c r="AD903" s="32"/>
    </row>
    <row r="904" spans="24:30" ht="14.25" customHeight="1">
      <c r="X904" s="30"/>
      <c r="Z904" s="31"/>
      <c r="AA904" s="31"/>
      <c r="AB904" s="32"/>
      <c r="AC904" s="32"/>
      <c r="AD904" s="32"/>
    </row>
    <row r="905" spans="24:30" ht="14.25" customHeight="1">
      <c r="X905" s="30"/>
      <c r="Z905" s="31"/>
      <c r="AA905" s="31"/>
      <c r="AB905" s="32"/>
      <c r="AC905" s="32"/>
      <c r="AD905" s="32"/>
    </row>
    <row r="906" spans="24:30" ht="14.25" customHeight="1">
      <c r="X906" s="30"/>
      <c r="Z906" s="31"/>
      <c r="AA906" s="31"/>
      <c r="AB906" s="32"/>
      <c r="AC906" s="32"/>
      <c r="AD906" s="32"/>
    </row>
    <row r="907" spans="24:30" ht="14.25" customHeight="1">
      <c r="X907" s="30"/>
      <c r="Z907" s="31"/>
      <c r="AA907" s="31"/>
      <c r="AB907" s="32"/>
      <c r="AC907" s="32"/>
      <c r="AD907" s="32"/>
    </row>
    <row r="908" spans="24:30" ht="14.25" customHeight="1">
      <c r="X908" s="30"/>
      <c r="Z908" s="31"/>
      <c r="AA908" s="31"/>
      <c r="AB908" s="32"/>
      <c r="AC908" s="32"/>
      <c r="AD908" s="32"/>
    </row>
    <row r="909" spans="24:30" ht="14.25" customHeight="1">
      <c r="X909" s="30"/>
      <c r="Z909" s="31"/>
      <c r="AA909" s="31"/>
      <c r="AB909" s="32"/>
      <c r="AC909" s="32"/>
      <c r="AD909" s="32"/>
    </row>
    <row r="910" spans="24:30" ht="14.25" customHeight="1">
      <c r="X910" s="30"/>
      <c r="Z910" s="31"/>
      <c r="AA910" s="31"/>
      <c r="AB910" s="32"/>
      <c r="AC910" s="32"/>
      <c r="AD910" s="32"/>
    </row>
    <row r="911" spans="24:30" ht="14.25" customHeight="1">
      <c r="X911" s="30"/>
      <c r="Z911" s="31"/>
      <c r="AA911" s="31"/>
      <c r="AB911" s="32"/>
      <c r="AC911" s="32"/>
      <c r="AD911" s="32"/>
    </row>
    <row r="912" spans="24:30" ht="14.25" customHeight="1">
      <c r="X912" s="30"/>
      <c r="Z912" s="31"/>
      <c r="AA912" s="31"/>
      <c r="AB912" s="32"/>
      <c r="AC912" s="32"/>
      <c r="AD912" s="32"/>
    </row>
    <row r="913" spans="24:30" ht="14.25" customHeight="1">
      <c r="X913" s="30"/>
      <c r="Z913" s="31"/>
      <c r="AA913" s="31"/>
      <c r="AB913" s="32"/>
      <c r="AC913" s="32"/>
      <c r="AD913" s="32"/>
    </row>
    <row r="914" spans="24:30" ht="14.25" customHeight="1">
      <c r="X914" s="30"/>
      <c r="Z914" s="31"/>
      <c r="AA914" s="31"/>
      <c r="AB914" s="32"/>
      <c r="AC914" s="32"/>
      <c r="AD914" s="32"/>
    </row>
    <row r="915" spans="24:30" ht="14.25" customHeight="1">
      <c r="X915" s="30"/>
      <c r="Z915" s="31"/>
      <c r="AA915" s="31"/>
      <c r="AB915" s="32"/>
      <c r="AC915" s="32"/>
      <c r="AD915" s="32"/>
    </row>
    <row r="916" spans="24:30" ht="14.25" customHeight="1">
      <c r="X916" s="30"/>
      <c r="Z916" s="31"/>
      <c r="AA916" s="31"/>
      <c r="AB916" s="32"/>
      <c r="AC916" s="32"/>
      <c r="AD916" s="32"/>
    </row>
    <row r="917" spans="24:30" ht="14.25" customHeight="1">
      <c r="X917" s="30"/>
      <c r="Z917" s="31"/>
      <c r="AA917" s="31"/>
      <c r="AB917" s="32"/>
      <c r="AC917" s="32"/>
      <c r="AD917" s="32"/>
    </row>
    <row r="918" spans="24:30" ht="14.25" customHeight="1">
      <c r="X918" s="30"/>
      <c r="Z918" s="31"/>
      <c r="AA918" s="31"/>
      <c r="AB918" s="32"/>
      <c r="AC918" s="32"/>
      <c r="AD918" s="32"/>
    </row>
    <row r="919" spans="24:30" ht="14.25" customHeight="1">
      <c r="X919" s="30"/>
      <c r="Z919" s="31"/>
      <c r="AA919" s="31"/>
      <c r="AB919" s="32"/>
      <c r="AC919" s="32"/>
      <c r="AD919" s="32"/>
    </row>
    <row r="920" spans="24:30" ht="14.25" customHeight="1">
      <c r="X920" s="30"/>
      <c r="Z920" s="31"/>
      <c r="AA920" s="31"/>
      <c r="AB920" s="32"/>
      <c r="AC920" s="32"/>
      <c r="AD920" s="32"/>
    </row>
    <row r="921" spans="24:30" ht="14.25" customHeight="1">
      <c r="X921" s="30"/>
      <c r="Z921" s="31"/>
      <c r="AA921" s="31"/>
      <c r="AB921" s="32"/>
      <c r="AC921" s="32"/>
      <c r="AD921" s="32"/>
    </row>
    <row r="922" spans="24:30" ht="14.25" customHeight="1">
      <c r="X922" s="30"/>
      <c r="Z922" s="31"/>
      <c r="AA922" s="31"/>
      <c r="AB922" s="32"/>
      <c r="AC922" s="32"/>
      <c r="AD922" s="32"/>
    </row>
    <row r="923" spans="24:30" ht="14.25" customHeight="1">
      <c r="X923" s="30"/>
      <c r="Z923" s="31"/>
      <c r="AA923" s="31"/>
      <c r="AB923" s="32"/>
      <c r="AC923" s="32"/>
      <c r="AD923" s="32"/>
    </row>
    <row r="924" spans="24:30" ht="14.25" customHeight="1">
      <c r="X924" s="30"/>
      <c r="Z924" s="31"/>
      <c r="AA924" s="31"/>
      <c r="AB924" s="32"/>
      <c r="AC924" s="32"/>
      <c r="AD924" s="32"/>
    </row>
    <row r="925" spans="24:30" ht="14.25" customHeight="1">
      <c r="X925" s="30"/>
      <c r="Z925" s="31"/>
      <c r="AA925" s="31"/>
      <c r="AB925" s="32"/>
      <c r="AC925" s="32"/>
      <c r="AD925" s="32"/>
    </row>
    <row r="926" spans="24:30" ht="14.25" customHeight="1">
      <c r="X926" s="30"/>
      <c r="Z926" s="31"/>
      <c r="AA926" s="31"/>
      <c r="AB926" s="32"/>
      <c r="AC926" s="32"/>
      <c r="AD926" s="32"/>
    </row>
    <row r="927" spans="24:30" ht="14.25" customHeight="1">
      <c r="X927" s="30"/>
      <c r="Z927" s="31"/>
      <c r="AA927" s="31"/>
      <c r="AB927" s="32"/>
      <c r="AC927" s="32"/>
      <c r="AD927" s="32"/>
    </row>
    <row r="928" spans="24:30" ht="14.25" customHeight="1">
      <c r="X928" s="30"/>
      <c r="Z928" s="31"/>
      <c r="AA928" s="31"/>
      <c r="AB928" s="32"/>
      <c r="AC928" s="32"/>
      <c r="AD928" s="32"/>
    </row>
    <row r="929" spans="24:30" ht="14.25" customHeight="1">
      <c r="X929" s="30"/>
      <c r="Z929" s="31"/>
      <c r="AA929" s="31"/>
      <c r="AB929" s="32"/>
      <c r="AC929" s="32"/>
      <c r="AD929" s="32"/>
    </row>
    <row r="930" spans="24:30" ht="14.25" customHeight="1">
      <c r="X930" s="30"/>
      <c r="Z930" s="31"/>
      <c r="AA930" s="31"/>
      <c r="AB930" s="32"/>
      <c r="AC930" s="32"/>
      <c r="AD930" s="32"/>
    </row>
    <row r="931" spans="24:30" ht="14.25" customHeight="1">
      <c r="X931" s="30"/>
      <c r="Z931" s="31"/>
      <c r="AA931" s="31"/>
      <c r="AB931" s="32"/>
      <c r="AC931" s="32"/>
      <c r="AD931" s="32"/>
    </row>
    <row r="932" spans="24:30" ht="14.25" customHeight="1">
      <c r="X932" s="30"/>
      <c r="Z932" s="31"/>
      <c r="AA932" s="31"/>
      <c r="AB932" s="32"/>
      <c r="AC932" s="32"/>
      <c r="AD932" s="32"/>
    </row>
    <row r="933" spans="24:30" ht="14.25" customHeight="1">
      <c r="X933" s="30"/>
      <c r="Z933" s="31"/>
      <c r="AA933" s="31"/>
      <c r="AB933" s="32"/>
      <c r="AC933" s="32"/>
      <c r="AD933" s="32"/>
    </row>
    <row r="934" spans="24:30" ht="14.25" customHeight="1">
      <c r="X934" s="30"/>
      <c r="Z934" s="31"/>
      <c r="AA934" s="31"/>
      <c r="AB934" s="32"/>
      <c r="AC934" s="32"/>
      <c r="AD934" s="32"/>
    </row>
    <row r="935" spans="24:30" ht="14.25" customHeight="1">
      <c r="X935" s="30"/>
      <c r="Z935" s="31"/>
      <c r="AA935" s="31"/>
      <c r="AB935" s="32"/>
      <c r="AC935" s="32"/>
      <c r="AD935" s="32"/>
    </row>
    <row r="936" spans="24:30" ht="14.25" customHeight="1">
      <c r="X936" s="30"/>
      <c r="Z936" s="31"/>
      <c r="AA936" s="31"/>
      <c r="AB936" s="32"/>
      <c r="AC936" s="32"/>
      <c r="AD936" s="32"/>
    </row>
    <row r="937" spans="24:30" ht="14.25" customHeight="1">
      <c r="X937" s="30"/>
      <c r="Z937" s="31"/>
      <c r="AA937" s="31"/>
      <c r="AB937" s="32"/>
      <c r="AC937" s="32"/>
      <c r="AD937" s="32"/>
    </row>
    <row r="938" spans="24:30" ht="14.25" customHeight="1">
      <c r="X938" s="30"/>
      <c r="Z938" s="31"/>
      <c r="AA938" s="31"/>
      <c r="AB938" s="32"/>
      <c r="AC938" s="32"/>
      <c r="AD938" s="32"/>
    </row>
    <row r="939" spans="24:30" ht="14.25" customHeight="1">
      <c r="X939" s="30"/>
      <c r="Z939" s="31"/>
      <c r="AA939" s="31"/>
      <c r="AB939" s="32"/>
      <c r="AC939" s="32"/>
      <c r="AD939" s="32"/>
    </row>
    <row r="940" spans="24:30" ht="14.25" customHeight="1">
      <c r="X940" s="30"/>
      <c r="Z940" s="31"/>
      <c r="AA940" s="31"/>
      <c r="AB940" s="32"/>
      <c r="AC940" s="32"/>
      <c r="AD940" s="32"/>
    </row>
    <row r="941" spans="24:30" ht="14.25" customHeight="1">
      <c r="X941" s="30"/>
      <c r="Z941" s="31"/>
      <c r="AA941" s="31"/>
      <c r="AB941" s="32"/>
      <c r="AC941" s="32"/>
      <c r="AD941" s="32"/>
    </row>
    <row r="942" spans="24:30" ht="14.25" customHeight="1">
      <c r="X942" s="30"/>
      <c r="Z942" s="31"/>
      <c r="AA942" s="31"/>
      <c r="AB942" s="32"/>
      <c r="AC942" s="32"/>
      <c r="AD942" s="32"/>
    </row>
    <row r="943" spans="24:30" ht="14.25" customHeight="1">
      <c r="X943" s="30"/>
      <c r="Z943" s="31"/>
      <c r="AA943" s="31"/>
      <c r="AB943" s="32"/>
      <c r="AC943" s="32"/>
      <c r="AD943" s="32"/>
    </row>
    <row r="944" spans="24:30" ht="14.25" customHeight="1">
      <c r="X944" s="30"/>
      <c r="Z944" s="31"/>
      <c r="AA944" s="31"/>
      <c r="AB944" s="32"/>
      <c r="AC944" s="32"/>
      <c r="AD944" s="32"/>
    </row>
    <row r="945" spans="24:30" ht="14.25" customHeight="1">
      <c r="X945" s="30"/>
      <c r="Z945" s="31"/>
      <c r="AA945" s="31"/>
      <c r="AB945" s="32"/>
      <c r="AC945" s="32"/>
      <c r="AD945" s="32"/>
    </row>
    <row r="946" spans="24:30" ht="14.25" customHeight="1">
      <c r="X946" s="30"/>
      <c r="Z946" s="31"/>
      <c r="AA946" s="31"/>
      <c r="AB946" s="32"/>
      <c r="AC946" s="32"/>
      <c r="AD946" s="32"/>
    </row>
    <row r="947" spans="24:30" ht="14.25" customHeight="1">
      <c r="X947" s="30"/>
      <c r="Z947" s="31"/>
      <c r="AA947" s="31"/>
      <c r="AB947" s="32"/>
      <c r="AC947" s="32"/>
      <c r="AD947" s="32"/>
    </row>
    <row r="948" spans="24:30" ht="14.25" customHeight="1">
      <c r="X948" s="30"/>
      <c r="Z948" s="31"/>
      <c r="AA948" s="31"/>
      <c r="AB948" s="32"/>
      <c r="AC948" s="32"/>
      <c r="AD948" s="32"/>
    </row>
    <row r="949" spans="24:30" ht="14.25" customHeight="1">
      <c r="X949" s="30"/>
      <c r="Z949" s="31"/>
      <c r="AA949" s="31"/>
      <c r="AB949" s="32"/>
      <c r="AC949" s="32"/>
      <c r="AD949" s="32"/>
    </row>
    <row r="950" spans="24:30" ht="14.25" customHeight="1">
      <c r="X950" s="30"/>
      <c r="Z950" s="31"/>
      <c r="AA950" s="31"/>
      <c r="AB950" s="32"/>
      <c r="AC950" s="32"/>
      <c r="AD950" s="32"/>
    </row>
    <row r="951" spans="24:30" ht="14.25" customHeight="1">
      <c r="X951" s="30"/>
      <c r="Z951" s="31"/>
      <c r="AA951" s="31"/>
      <c r="AB951" s="32"/>
      <c r="AC951" s="32"/>
      <c r="AD951" s="32"/>
    </row>
    <row r="952" spans="24:30" ht="14.25" customHeight="1">
      <c r="X952" s="30"/>
      <c r="Z952" s="31"/>
      <c r="AA952" s="31"/>
      <c r="AB952" s="32"/>
      <c r="AC952" s="32"/>
      <c r="AD952" s="32"/>
    </row>
    <row r="953" spans="24:30" ht="14.25" customHeight="1">
      <c r="X953" s="30"/>
      <c r="Z953" s="31"/>
      <c r="AA953" s="31"/>
      <c r="AB953" s="32"/>
      <c r="AC953" s="32"/>
      <c r="AD953" s="32"/>
    </row>
    <row r="954" spans="24:30" ht="14.25" customHeight="1">
      <c r="X954" s="30"/>
      <c r="Z954" s="31"/>
      <c r="AA954" s="31"/>
      <c r="AB954" s="32"/>
      <c r="AC954" s="32"/>
      <c r="AD954" s="32"/>
    </row>
    <row r="955" spans="24:30" ht="14.25" customHeight="1">
      <c r="X955" s="30"/>
      <c r="Z955" s="31"/>
      <c r="AA955" s="31"/>
      <c r="AB955" s="32"/>
      <c r="AC955" s="32"/>
      <c r="AD955" s="32"/>
    </row>
    <row r="956" spans="24:30" ht="14.25" customHeight="1">
      <c r="X956" s="30"/>
      <c r="Z956" s="31"/>
      <c r="AA956" s="31"/>
      <c r="AB956" s="32"/>
      <c r="AC956" s="32"/>
      <c r="AD956" s="32"/>
    </row>
    <row r="957" spans="24:30" ht="14.25" customHeight="1">
      <c r="X957" s="30"/>
      <c r="Z957" s="31"/>
      <c r="AA957" s="31"/>
      <c r="AB957" s="32"/>
      <c r="AC957" s="32"/>
      <c r="AD957" s="32"/>
    </row>
    <row r="958" spans="24:30" ht="14.25" customHeight="1">
      <c r="X958" s="30"/>
      <c r="Z958" s="31"/>
      <c r="AA958" s="31"/>
      <c r="AB958" s="32"/>
      <c r="AC958" s="32"/>
      <c r="AD958" s="32"/>
    </row>
    <row r="959" spans="24:30" ht="14.25" customHeight="1">
      <c r="X959" s="30"/>
      <c r="Z959" s="31"/>
      <c r="AA959" s="31"/>
      <c r="AB959" s="32"/>
      <c r="AC959" s="32"/>
      <c r="AD959" s="32"/>
    </row>
    <row r="960" spans="24:30" ht="14.25" customHeight="1">
      <c r="X960" s="30"/>
      <c r="Z960" s="31"/>
      <c r="AA960" s="31"/>
      <c r="AB960" s="32"/>
      <c r="AC960" s="32"/>
      <c r="AD960" s="32"/>
    </row>
    <row r="961" spans="24:30" ht="14.25" customHeight="1">
      <c r="X961" s="30"/>
      <c r="Z961" s="31"/>
      <c r="AA961" s="31"/>
      <c r="AB961" s="32"/>
      <c r="AC961" s="32"/>
      <c r="AD961" s="32"/>
    </row>
    <row r="962" spans="24:30" ht="14.25" customHeight="1">
      <c r="X962" s="30"/>
      <c r="Z962" s="31"/>
      <c r="AA962" s="31"/>
      <c r="AB962" s="32"/>
      <c r="AC962" s="32"/>
      <c r="AD962" s="32"/>
    </row>
    <row r="963" spans="24:30" ht="14.25" customHeight="1">
      <c r="X963" s="30"/>
      <c r="Z963" s="31"/>
      <c r="AA963" s="31"/>
      <c r="AB963" s="32"/>
      <c r="AC963" s="32"/>
      <c r="AD963" s="32"/>
    </row>
    <row r="964" spans="24:30" ht="14.25" customHeight="1">
      <c r="X964" s="30"/>
      <c r="Z964" s="31"/>
      <c r="AA964" s="31"/>
      <c r="AB964" s="32"/>
      <c r="AC964" s="32"/>
      <c r="AD964" s="32"/>
    </row>
    <row r="965" spans="24:30" ht="14.25" customHeight="1">
      <c r="X965" s="30"/>
      <c r="Z965" s="31"/>
      <c r="AA965" s="31"/>
      <c r="AB965" s="32"/>
      <c r="AC965" s="32"/>
      <c r="AD965" s="32"/>
    </row>
    <row r="966" spans="24:30" ht="14.25" customHeight="1">
      <c r="X966" s="30"/>
      <c r="Z966" s="31"/>
      <c r="AA966" s="31"/>
      <c r="AB966" s="32"/>
      <c r="AC966" s="32"/>
      <c r="AD966" s="32"/>
    </row>
    <row r="967" spans="24:30" ht="14.25" customHeight="1">
      <c r="X967" s="30"/>
      <c r="Z967" s="31"/>
      <c r="AA967" s="31"/>
      <c r="AB967" s="32"/>
      <c r="AC967" s="32"/>
      <c r="AD967" s="32"/>
    </row>
    <row r="968" spans="24:30" ht="14.25" customHeight="1">
      <c r="X968" s="30"/>
      <c r="Z968" s="31"/>
      <c r="AA968" s="31"/>
      <c r="AB968" s="32"/>
      <c r="AC968" s="32"/>
      <c r="AD968" s="32"/>
    </row>
    <row r="969" spans="24:30" ht="14.25" customHeight="1">
      <c r="X969" s="30"/>
      <c r="Z969" s="31"/>
      <c r="AA969" s="31"/>
      <c r="AB969" s="32"/>
      <c r="AC969" s="32"/>
      <c r="AD969" s="32"/>
    </row>
    <row r="970" spans="24:30" ht="14.25" customHeight="1">
      <c r="X970" s="30"/>
      <c r="Z970" s="31"/>
      <c r="AA970" s="31"/>
      <c r="AB970" s="32"/>
      <c r="AC970" s="32"/>
      <c r="AD970" s="32"/>
    </row>
    <row r="971" spans="24:30" ht="14.25" customHeight="1">
      <c r="X971" s="30"/>
      <c r="Z971" s="31"/>
      <c r="AA971" s="31"/>
      <c r="AB971" s="32"/>
      <c r="AC971" s="32"/>
      <c r="AD971" s="32"/>
    </row>
    <row r="972" spans="24:30" ht="14.25" customHeight="1">
      <c r="X972" s="30"/>
      <c r="Z972" s="31"/>
      <c r="AA972" s="31"/>
      <c r="AB972" s="32"/>
      <c r="AC972" s="32"/>
      <c r="AD972" s="32"/>
    </row>
    <row r="973" spans="24:30" ht="14.25" customHeight="1">
      <c r="X973" s="30"/>
      <c r="Z973" s="31"/>
      <c r="AA973" s="31"/>
      <c r="AB973" s="32"/>
      <c r="AC973" s="32"/>
      <c r="AD973" s="32"/>
    </row>
    <row r="974" spans="24:30" ht="14.25" customHeight="1">
      <c r="X974" s="30"/>
      <c r="Z974" s="31"/>
      <c r="AA974" s="31"/>
      <c r="AB974" s="32"/>
      <c r="AC974" s="32"/>
      <c r="AD974" s="32"/>
    </row>
    <row r="975" spans="24:30" ht="14.25" customHeight="1">
      <c r="X975" s="30"/>
      <c r="Z975" s="31"/>
      <c r="AA975" s="31"/>
      <c r="AB975" s="32"/>
      <c r="AC975" s="32"/>
      <c r="AD975" s="32"/>
    </row>
    <row r="976" spans="24:30" ht="14.25" customHeight="1">
      <c r="X976" s="30"/>
      <c r="Z976" s="31"/>
      <c r="AA976" s="31"/>
      <c r="AB976" s="32"/>
      <c r="AC976" s="32"/>
      <c r="AD976" s="32"/>
    </row>
    <row r="977" spans="24:30" ht="14.25" customHeight="1">
      <c r="X977" s="30"/>
      <c r="Z977" s="31"/>
      <c r="AA977" s="31"/>
      <c r="AB977" s="32"/>
      <c r="AC977" s="32"/>
      <c r="AD977" s="32"/>
    </row>
    <row r="978" spans="24:30" ht="14.25" customHeight="1">
      <c r="X978" s="30"/>
      <c r="Z978" s="31"/>
      <c r="AA978" s="31"/>
      <c r="AB978" s="32"/>
      <c r="AC978" s="32"/>
      <c r="AD978" s="32"/>
    </row>
    <row r="979" spans="24:30" ht="14.25" customHeight="1">
      <c r="X979" s="30"/>
      <c r="Z979" s="31"/>
      <c r="AA979" s="31"/>
      <c r="AB979" s="32"/>
      <c r="AC979" s="32"/>
      <c r="AD979" s="32"/>
    </row>
    <row r="980" spans="24:30" ht="14.25" customHeight="1">
      <c r="X980" s="30"/>
      <c r="Z980" s="31"/>
      <c r="AA980" s="31"/>
      <c r="AB980" s="32"/>
      <c r="AC980" s="32"/>
      <c r="AD980" s="32"/>
    </row>
    <row r="981" spans="24:30" ht="14.25" customHeight="1">
      <c r="X981" s="30"/>
      <c r="Z981" s="31"/>
      <c r="AA981" s="31"/>
      <c r="AB981" s="32"/>
      <c r="AC981" s="32"/>
      <c r="AD981" s="32"/>
    </row>
    <row r="982" spans="24:30" ht="14.25" customHeight="1">
      <c r="X982" s="30"/>
      <c r="Z982" s="31"/>
      <c r="AA982" s="31"/>
      <c r="AB982" s="32"/>
      <c r="AC982" s="32"/>
      <c r="AD982" s="32"/>
    </row>
    <row r="983" spans="24:30" ht="14.25" customHeight="1">
      <c r="X983" s="30"/>
      <c r="Z983" s="31"/>
      <c r="AA983" s="31"/>
      <c r="AB983" s="32"/>
      <c r="AC983" s="32"/>
      <c r="AD983" s="32"/>
    </row>
    <row r="984" spans="24:30" ht="14.25" customHeight="1">
      <c r="X984" s="30"/>
      <c r="Z984" s="31"/>
      <c r="AA984" s="31"/>
      <c r="AB984" s="32"/>
      <c r="AC984" s="32"/>
      <c r="AD984" s="32"/>
    </row>
    <row r="985" spans="24:30" ht="14.25" customHeight="1">
      <c r="X985" s="30"/>
      <c r="Z985" s="31"/>
      <c r="AA985" s="31"/>
      <c r="AB985" s="32"/>
      <c r="AC985" s="32"/>
      <c r="AD985" s="32"/>
    </row>
    <row r="986" spans="24:30" ht="14.25" customHeight="1">
      <c r="X986" s="30"/>
      <c r="Z986" s="31"/>
      <c r="AA986" s="31"/>
      <c r="AB986" s="32"/>
      <c r="AC986" s="32"/>
      <c r="AD986" s="32"/>
    </row>
    <row r="987" spans="24:30" ht="14.25" customHeight="1">
      <c r="X987" s="30"/>
      <c r="Z987" s="31"/>
      <c r="AA987" s="31"/>
      <c r="AB987" s="32"/>
      <c r="AC987" s="32"/>
      <c r="AD987" s="32"/>
    </row>
    <row r="988" spans="24:30" ht="14.25" customHeight="1">
      <c r="X988" s="30"/>
      <c r="Z988" s="31"/>
      <c r="AA988" s="31"/>
      <c r="AB988" s="32"/>
      <c r="AC988" s="32"/>
      <c r="AD988" s="32"/>
    </row>
    <row r="989" spans="24:30" ht="14.25" customHeight="1">
      <c r="X989" s="30"/>
      <c r="Z989" s="31"/>
      <c r="AA989" s="31"/>
      <c r="AB989" s="32"/>
      <c r="AC989" s="32"/>
      <c r="AD989" s="32"/>
    </row>
    <row r="990" spans="24:30" ht="14.25" customHeight="1">
      <c r="X990" s="30"/>
      <c r="Z990" s="31"/>
      <c r="AA990" s="31"/>
      <c r="AB990" s="32"/>
      <c r="AC990" s="32"/>
      <c r="AD990" s="32"/>
    </row>
    <row r="991" spans="24:30" ht="14.25" customHeight="1">
      <c r="X991" s="30"/>
      <c r="Z991" s="31"/>
      <c r="AA991" s="31"/>
      <c r="AB991" s="32"/>
      <c r="AC991" s="32"/>
      <c r="AD991" s="32"/>
    </row>
    <row r="992" spans="24:30" ht="14.25" customHeight="1">
      <c r="X992" s="30"/>
      <c r="Z992" s="31"/>
      <c r="AA992" s="31"/>
      <c r="AB992" s="32"/>
      <c r="AC992" s="32"/>
      <c r="AD992" s="32"/>
    </row>
    <row r="993" spans="24:30" ht="14.25" customHeight="1">
      <c r="X993" s="30"/>
      <c r="Z993" s="31"/>
      <c r="AA993" s="31"/>
      <c r="AB993" s="32"/>
      <c r="AC993" s="32"/>
      <c r="AD993" s="32"/>
    </row>
    <row r="994" spans="24:30" ht="14.25" customHeight="1">
      <c r="X994" s="30"/>
      <c r="Z994" s="31"/>
      <c r="AA994" s="31"/>
      <c r="AB994" s="32"/>
      <c r="AC994" s="32"/>
      <c r="AD994" s="32"/>
    </row>
    <row r="995" spans="24:30" ht="14.25" customHeight="1">
      <c r="X995" s="30"/>
      <c r="Z995" s="31"/>
      <c r="AA995" s="31"/>
      <c r="AB995" s="32"/>
      <c r="AC995" s="32"/>
      <c r="AD995" s="32"/>
    </row>
    <row r="996" spans="24:30" ht="14.25" customHeight="1">
      <c r="X996" s="30"/>
      <c r="Z996" s="31"/>
      <c r="AA996" s="31"/>
      <c r="AB996" s="32"/>
      <c r="AC996" s="32"/>
      <c r="AD996" s="32"/>
    </row>
    <row r="997" spans="24:30" ht="14.25" customHeight="1">
      <c r="X997" s="30"/>
      <c r="Z997" s="31"/>
      <c r="AA997" s="31"/>
      <c r="AB997" s="32"/>
      <c r="AC997" s="32"/>
      <c r="AD997" s="32"/>
    </row>
    <row r="998" spans="24:30" ht="14.25" customHeight="1">
      <c r="X998" s="30"/>
      <c r="Z998" s="31"/>
      <c r="AA998" s="31"/>
      <c r="AB998" s="32"/>
      <c r="AC998" s="32"/>
      <c r="AD998" s="32"/>
    </row>
    <row r="999" spans="24:30" ht="14.25" customHeight="1">
      <c r="X999" s="30"/>
      <c r="Z999" s="31"/>
      <c r="AA999" s="31"/>
      <c r="AB999" s="32"/>
      <c r="AC999" s="32"/>
      <c r="AD999" s="32"/>
    </row>
  </sheetData>
  <pageMargins left="0.7" right="0.7" top="0.75" bottom="0.75" header="0" footer="0"/>
  <pageSetup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E1001"/>
  <sheetViews>
    <sheetView topLeftCell="A10" workbookViewId="0">
      <selection activeCell="A29" sqref="A29:XFD29"/>
    </sheetView>
  </sheetViews>
  <sheetFormatPr baseColWidth="10" defaultColWidth="14.44140625" defaultRowHeight="15" customHeight="1"/>
  <cols>
    <col min="1" max="1" width="24" customWidth="1"/>
    <col min="2" max="4" width="5.88671875" customWidth="1"/>
    <col min="5" max="7" width="6.33203125" customWidth="1"/>
    <col min="8" max="8" width="9.109375" customWidth="1"/>
    <col min="9" max="9" width="4.88671875" customWidth="1"/>
    <col min="10" max="10" width="5.33203125" customWidth="1"/>
    <col min="11" max="11" width="114.109375" customWidth="1"/>
  </cols>
  <sheetData>
    <row r="1" spans="1:31">
      <c r="A1" s="40" t="s">
        <v>54</v>
      </c>
      <c r="B1" s="54" t="s">
        <v>137</v>
      </c>
      <c r="C1" s="55" t="s">
        <v>138</v>
      </c>
      <c r="D1" s="55" t="s">
        <v>139</v>
      </c>
      <c r="E1" s="56" t="s">
        <v>129</v>
      </c>
      <c r="F1" s="55" t="s">
        <v>140</v>
      </c>
      <c r="G1" s="56" t="s">
        <v>131</v>
      </c>
      <c r="H1" s="57" t="s">
        <v>132</v>
      </c>
      <c r="I1" s="57" t="s">
        <v>133</v>
      </c>
      <c r="J1" s="58" t="s">
        <v>134</v>
      </c>
      <c r="K1" s="59">
        <v>50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>
      <c r="A2" s="12" t="s">
        <v>178</v>
      </c>
      <c r="B2" s="41">
        <v>4.3499999999999996</v>
      </c>
      <c r="C2" s="41"/>
      <c r="D2" s="42"/>
      <c r="E2" s="60">
        <f t="shared" ref="E2:E27" si="0">(0.1*B2+0.2*C2+0.4*D2)*10/7</f>
        <v>0.62142857142857133</v>
      </c>
      <c r="F2" s="43">
        <f>'3ª Borrador SAÍDA 4D '!AB3/MAX('3ª Borrador SAÍDA 4D '!AB3,$K$1)*10</f>
        <v>1.4000000000000001</v>
      </c>
      <c r="G2" s="43">
        <f>AVERAGE(IF(F2&lt;0,0,F2),'MEDIAS 2ª'!G2)</f>
        <v>3.5863636363636364</v>
      </c>
      <c r="H2" s="10" t="str">
        <f t="shared" ref="H2:H27" si="1">IF(J2&lt;5,"Suspenso","")</f>
        <v>Suspenso</v>
      </c>
      <c r="I2" s="44">
        <f t="shared" ref="I2:I27" si="2">E2*0.7+G2*0.3</f>
        <v>1.5109090909090908</v>
      </c>
      <c r="J2" s="45">
        <f t="shared" ref="J2:J27" si="3">INT(I2+0.25)</f>
        <v>1</v>
      </c>
      <c r="K2" s="11">
        <f t="shared" ref="K2:K27" si="4">INT(D1:D26)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>
      <c r="A3" s="12" t="s">
        <v>181</v>
      </c>
      <c r="B3" s="41">
        <v>2.8</v>
      </c>
      <c r="C3" s="41"/>
      <c r="D3" s="42"/>
      <c r="E3" s="60">
        <f t="shared" si="0"/>
        <v>0.39999999999999997</v>
      </c>
      <c r="F3" s="43">
        <f>'3ª Borrador SAÍDA 4D '!AB4/MAX('3ª Borrador SAÍDA 4D '!AB4,$K$1)*10</f>
        <v>2.4</v>
      </c>
      <c r="G3" s="43">
        <f>AVERAGE(IF(F3&lt;0,0,F3),'MEDIAS 2ª'!G3)</f>
        <v>4.3</v>
      </c>
      <c r="H3" s="10" t="str">
        <f t="shared" si="1"/>
        <v>Suspenso</v>
      </c>
      <c r="I3" s="44">
        <f t="shared" si="2"/>
        <v>1.5699999999999998</v>
      </c>
      <c r="J3" s="45">
        <f t="shared" si="3"/>
        <v>1</v>
      </c>
      <c r="K3" s="11">
        <f t="shared" si="4"/>
        <v>0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>
      <c r="A4" s="12" t="s">
        <v>184</v>
      </c>
      <c r="B4" s="41">
        <v>5.8</v>
      </c>
      <c r="C4" s="41"/>
      <c r="D4" s="42"/>
      <c r="E4" s="60">
        <f t="shared" si="0"/>
        <v>0.82857142857142851</v>
      </c>
      <c r="F4" s="43">
        <f>'3ª Borrador SAÍDA 4D '!AB5/MAX('3ª Borrador SAÍDA 4D '!AB5,$K$1)*10</f>
        <v>2.4</v>
      </c>
      <c r="G4" s="43">
        <f>AVERAGE(IF(F4&lt;0,0,F4),'MEDIAS 2ª'!G4)</f>
        <v>5.4272727272727277</v>
      </c>
      <c r="H4" s="10" t="str">
        <f t="shared" si="1"/>
        <v>Suspenso</v>
      </c>
      <c r="I4" s="44">
        <f t="shared" si="2"/>
        <v>2.208181818181818</v>
      </c>
      <c r="J4" s="45">
        <f t="shared" si="3"/>
        <v>2</v>
      </c>
      <c r="K4" s="11">
        <f t="shared" si="4"/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2" t="s">
        <v>186</v>
      </c>
      <c r="B5" s="41">
        <v>3.25</v>
      </c>
      <c r="C5" s="41"/>
      <c r="D5" s="42"/>
      <c r="E5" s="60">
        <f t="shared" si="0"/>
        <v>0.4642857142857143</v>
      </c>
      <c r="F5" s="43">
        <f>'3ª Borrador SAÍDA 4D '!AB6/MAX('3ª Borrador SAÍDA 4D '!AB6,$K$1)*10</f>
        <v>3.2</v>
      </c>
      <c r="G5" s="43">
        <f>AVERAGE(IF(F5&lt;0,0,F5),'MEDIAS 2ª'!G5)</f>
        <v>5.827272727272728</v>
      </c>
      <c r="H5" s="10" t="str">
        <f t="shared" si="1"/>
        <v>Suspenso</v>
      </c>
      <c r="I5" s="44">
        <f t="shared" si="2"/>
        <v>2.0731818181818182</v>
      </c>
      <c r="J5" s="45">
        <f t="shared" si="3"/>
        <v>2</v>
      </c>
      <c r="K5" s="11">
        <f t="shared" si="4"/>
        <v>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2" t="s">
        <v>25</v>
      </c>
      <c r="B6" s="41">
        <v>2.85</v>
      </c>
      <c r="C6" s="41"/>
      <c r="D6" s="42"/>
      <c r="E6" s="60">
        <f t="shared" si="0"/>
        <v>0.4071428571428572</v>
      </c>
      <c r="F6" s="43">
        <f>'3ª Borrador SAÍDA 4D '!AB7/MAX('3ª Borrador SAÍDA 4D '!AB7,$K$1)*10</f>
        <v>2.6</v>
      </c>
      <c r="G6" s="43">
        <f>AVERAGE(IF(F6&lt;0,0,F6),'MEDIAS 2ª'!G6)</f>
        <v>4.459090909090909</v>
      </c>
      <c r="H6" s="10" t="str">
        <f t="shared" si="1"/>
        <v>Suspenso</v>
      </c>
      <c r="I6" s="44">
        <f t="shared" si="2"/>
        <v>1.6227272727272726</v>
      </c>
      <c r="J6" s="45">
        <f t="shared" si="3"/>
        <v>1</v>
      </c>
      <c r="K6" s="11">
        <f t="shared" si="4"/>
        <v>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2" t="s">
        <v>188</v>
      </c>
      <c r="B7" s="41">
        <v>5.8</v>
      </c>
      <c r="C7" s="41"/>
      <c r="D7" s="42"/>
      <c r="E7" s="60">
        <f t="shared" si="0"/>
        <v>0.82857142857142851</v>
      </c>
      <c r="F7" s="43">
        <f>'3ª Borrador SAÍDA 4D '!AB8/MAX('3ª Borrador SAÍDA 4D '!AB8,$K$1)*10</f>
        <v>3.2</v>
      </c>
      <c r="G7" s="43">
        <f>AVERAGE(IF(F7&lt;0,0,F7),'MEDIAS 2ª'!G7)</f>
        <v>5.295454545454545</v>
      </c>
      <c r="H7" s="10" t="str">
        <f t="shared" si="1"/>
        <v>Suspenso</v>
      </c>
      <c r="I7" s="44">
        <f t="shared" si="2"/>
        <v>2.1686363636363635</v>
      </c>
      <c r="J7" s="45">
        <f t="shared" si="3"/>
        <v>2</v>
      </c>
      <c r="K7" s="11">
        <f t="shared" si="4"/>
        <v>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2" t="s">
        <v>189</v>
      </c>
      <c r="B8" s="41">
        <v>7.65</v>
      </c>
      <c r="C8" s="41"/>
      <c r="D8" s="42"/>
      <c r="E8" s="60">
        <f t="shared" si="0"/>
        <v>1.092857142857143</v>
      </c>
      <c r="F8" s="43">
        <f>'3ª Borrador SAÍDA 4D '!AB9/MAX('3ª Borrador SAÍDA 4D '!AB9,$K$1)*10</f>
        <v>1.6</v>
      </c>
      <c r="G8" s="43">
        <f>AVERAGE(IF(F8&lt;0,0,F8),'MEDIAS 2ª'!G8)</f>
        <v>2.2000000000000002</v>
      </c>
      <c r="H8" s="10" t="str">
        <f t="shared" si="1"/>
        <v>Suspenso</v>
      </c>
      <c r="I8" s="44">
        <f t="shared" si="2"/>
        <v>1.425</v>
      </c>
      <c r="J8" s="45">
        <f t="shared" si="3"/>
        <v>1</v>
      </c>
      <c r="K8" s="11">
        <f t="shared" si="4"/>
        <v>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2" t="s">
        <v>190</v>
      </c>
      <c r="B9" s="41">
        <v>5.2</v>
      </c>
      <c r="C9" s="41"/>
      <c r="D9" s="42"/>
      <c r="E9" s="60">
        <f t="shared" si="0"/>
        <v>0.74285714285714288</v>
      </c>
      <c r="F9" s="43">
        <f>'3ª Borrador SAÍDA 4D '!AB10/MAX('3ª Borrador SAÍDA 4D '!AB10,$K$1)*10</f>
        <v>3.2</v>
      </c>
      <c r="G9" s="43">
        <f>AVERAGE(IF(F9&lt;0,0,F9),'MEDIAS 2ª'!G9)</f>
        <v>6.6</v>
      </c>
      <c r="H9" s="10" t="str">
        <f t="shared" si="1"/>
        <v>Suspenso</v>
      </c>
      <c r="I9" s="44">
        <f t="shared" si="2"/>
        <v>2.5</v>
      </c>
      <c r="J9" s="45">
        <f t="shared" si="3"/>
        <v>2</v>
      </c>
      <c r="K9" s="11">
        <f t="shared" si="4"/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2" t="s">
        <v>191</v>
      </c>
      <c r="B10" s="41">
        <v>4.5</v>
      </c>
      <c r="C10" s="41"/>
      <c r="D10" s="42"/>
      <c r="E10" s="60">
        <f t="shared" si="0"/>
        <v>0.6428571428571429</v>
      </c>
      <c r="F10" s="43">
        <f>'3ª Borrador SAÍDA 4D '!AB11/MAX('3ª Borrador SAÍDA 4D '!AB11,$K$1)*10</f>
        <v>3.2</v>
      </c>
      <c r="G10" s="43">
        <f>AVERAGE(IF(F10&lt;0,0,F10),'MEDIAS 2ª'!G10)</f>
        <v>5.959090909090909</v>
      </c>
      <c r="H10" s="10" t="str">
        <f t="shared" si="1"/>
        <v>Suspenso</v>
      </c>
      <c r="I10" s="44">
        <f t="shared" si="2"/>
        <v>2.2377272727272728</v>
      </c>
      <c r="J10" s="45">
        <f t="shared" si="3"/>
        <v>2</v>
      </c>
      <c r="K10" s="11">
        <f t="shared" si="4"/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2" t="s">
        <v>192</v>
      </c>
      <c r="B11" s="41">
        <v>4.75</v>
      </c>
      <c r="C11" s="41"/>
      <c r="D11" s="42"/>
      <c r="E11" s="60">
        <f t="shared" si="0"/>
        <v>0.6785714285714286</v>
      </c>
      <c r="F11" s="43">
        <f>'3ª Borrador SAÍDA 4D '!AB12/MAX('3ª Borrador SAÍDA 4D '!AB12,$K$1)*10</f>
        <v>0.6</v>
      </c>
      <c r="G11" s="43">
        <f>AVERAGE(IF(F11&lt;0,0,F11),'MEDIAS 2ª'!G11)</f>
        <v>1.8545454545454547</v>
      </c>
      <c r="H11" s="10" t="str">
        <f t="shared" si="1"/>
        <v>Suspenso</v>
      </c>
      <c r="I11" s="44">
        <f t="shared" si="2"/>
        <v>1.0313636363636363</v>
      </c>
      <c r="J11" s="45">
        <f t="shared" si="3"/>
        <v>1</v>
      </c>
      <c r="K11" s="11">
        <f t="shared" si="4"/>
        <v>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2" t="s">
        <v>193</v>
      </c>
      <c r="B12" s="41">
        <v>4.05</v>
      </c>
      <c r="C12" s="41"/>
      <c r="D12" s="42"/>
      <c r="E12" s="60">
        <f t="shared" si="0"/>
        <v>0.57857142857142863</v>
      </c>
      <c r="F12" s="43">
        <f>'3ª Borrador SAÍDA 4D '!AB13/MAX('3ª Borrador SAÍDA 4D '!AB13,$K$1)*10</f>
        <v>1.6</v>
      </c>
      <c r="G12" s="43">
        <f>AVERAGE(IF(F12&lt;0,0,F12),'MEDIAS 2ª'!G12)</f>
        <v>3.5999999999999996</v>
      </c>
      <c r="H12" s="10" t="str">
        <f t="shared" si="1"/>
        <v>Suspenso</v>
      </c>
      <c r="I12" s="44">
        <f t="shared" si="2"/>
        <v>1.4849999999999999</v>
      </c>
      <c r="J12" s="45">
        <f t="shared" si="3"/>
        <v>1</v>
      </c>
      <c r="K12" s="11">
        <f t="shared" si="4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2" t="s">
        <v>194</v>
      </c>
      <c r="B13" s="41">
        <v>4</v>
      </c>
      <c r="C13" s="41"/>
      <c r="D13" s="42"/>
      <c r="E13" s="60">
        <f t="shared" si="0"/>
        <v>0.5714285714285714</v>
      </c>
      <c r="F13" s="43">
        <f>'3ª Borrador SAÍDA 4D '!AB14/MAX('3ª Borrador SAÍDA 4D '!AB14,$K$1)*10</f>
        <v>1</v>
      </c>
      <c r="G13" s="43">
        <f>AVERAGE(IF(F13&lt;0,0,F13),'MEDIAS 2ª'!G13)</f>
        <v>1.8090909090909091</v>
      </c>
      <c r="H13" s="10" t="str">
        <f t="shared" si="1"/>
        <v>Suspenso</v>
      </c>
      <c r="I13" s="44">
        <f t="shared" si="2"/>
        <v>0.94272727272727264</v>
      </c>
      <c r="J13" s="45">
        <f t="shared" si="3"/>
        <v>1</v>
      </c>
      <c r="K13" s="11">
        <f t="shared" si="4"/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2" t="s">
        <v>90</v>
      </c>
      <c r="B14" s="41">
        <v>6.6</v>
      </c>
      <c r="C14" s="41"/>
      <c r="D14" s="42"/>
      <c r="E14" s="60">
        <f t="shared" si="0"/>
        <v>0.94285714285714295</v>
      </c>
      <c r="F14" s="43">
        <f>'3ª Borrador SAÍDA 4D '!AB15/MAX('3ª Borrador SAÍDA 4D '!AB15,$K$1)*10</f>
        <v>3.2</v>
      </c>
      <c r="G14" s="43">
        <f>AVERAGE(IF(F14&lt;0,0,F14),'MEDIAS 2ª'!G14)</f>
        <v>5.3454545454545457</v>
      </c>
      <c r="H14" s="10" t="str">
        <f t="shared" si="1"/>
        <v>Suspenso</v>
      </c>
      <c r="I14" s="44">
        <f t="shared" si="2"/>
        <v>2.2636363636363637</v>
      </c>
      <c r="J14" s="45">
        <f t="shared" si="3"/>
        <v>2</v>
      </c>
      <c r="K14" s="11">
        <f t="shared" si="4"/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2" t="s">
        <v>195</v>
      </c>
      <c r="B15" s="41">
        <v>5.6</v>
      </c>
      <c r="C15" s="41"/>
      <c r="D15" s="42"/>
      <c r="E15" s="60">
        <f t="shared" si="0"/>
        <v>0.79999999999999993</v>
      </c>
      <c r="F15" s="43">
        <f>'3ª Borrador SAÍDA 4D '!AB16/MAX('3ª Borrador SAÍDA 4D '!AB16,$K$1)*10</f>
        <v>2</v>
      </c>
      <c r="G15" s="43">
        <f>AVERAGE(IF(F15&lt;0,0,F15),'MEDIAS 2ª'!G15)</f>
        <v>5.8181818181818183</v>
      </c>
      <c r="H15" s="10" t="str">
        <f t="shared" si="1"/>
        <v>Suspenso</v>
      </c>
      <c r="I15" s="44">
        <f t="shared" si="2"/>
        <v>2.3054545454545452</v>
      </c>
      <c r="J15" s="45">
        <f t="shared" si="3"/>
        <v>2</v>
      </c>
      <c r="K15" s="11">
        <f t="shared" si="4"/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2" t="s">
        <v>204</v>
      </c>
      <c r="B16" s="41">
        <v>0.4</v>
      </c>
      <c r="C16" s="41"/>
      <c r="D16" s="42"/>
      <c r="E16" s="60">
        <f t="shared" si="0"/>
        <v>5.7142857142857155E-2</v>
      </c>
      <c r="F16" s="43">
        <f>'3ª Borrador SAÍDA 4D '!AB17/MAX('3ª Borrador SAÍDA 4D '!AB17,$K$1)*10</f>
        <v>1</v>
      </c>
      <c r="G16" s="43">
        <f>AVERAGE(IF(F16&lt;0,0,F16),'MEDIAS 2ª'!G16)</f>
        <v>2.4818181818181819</v>
      </c>
      <c r="H16" s="10" t="str">
        <f t="shared" si="1"/>
        <v>Suspenso</v>
      </c>
      <c r="I16" s="44">
        <f t="shared" si="2"/>
        <v>0.78454545454545455</v>
      </c>
      <c r="J16" s="45">
        <f t="shared" si="3"/>
        <v>1</v>
      </c>
      <c r="K16" s="11">
        <f t="shared" si="4"/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2" t="s">
        <v>205</v>
      </c>
      <c r="B17" s="41">
        <v>5.45</v>
      </c>
      <c r="C17" s="41"/>
      <c r="D17" s="42"/>
      <c r="E17" s="60">
        <f t="shared" si="0"/>
        <v>0.77857142857142858</v>
      </c>
      <c r="F17" s="43">
        <f>'3ª Borrador SAÍDA 4D '!AB18/MAX('3ª Borrador SAÍDA 4D '!AB18,$K$1)*10</f>
        <v>3.2</v>
      </c>
      <c r="G17" s="43">
        <f>AVERAGE(IF(F17&lt;0,0,F17),'MEDIAS 2ª'!G17)</f>
        <v>5.4045454545454543</v>
      </c>
      <c r="H17" s="10" t="str">
        <f t="shared" si="1"/>
        <v>Suspenso</v>
      </c>
      <c r="I17" s="44">
        <f t="shared" si="2"/>
        <v>2.166363636363636</v>
      </c>
      <c r="J17" s="45">
        <f t="shared" si="3"/>
        <v>2</v>
      </c>
      <c r="K17" s="11">
        <f t="shared" si="4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2" t="s">
        <v>196</v>
      </c>
      <c r="B18" s="41">
        <v>4.8499999999999996</v>
      </c>
      <c r="C18" s="41"/>
      <c r="D18" s="42"/>
      <c r="E18" s="60">
        <f t="shared" si="0"/>
        <v>0.69285714285714284</v>
      </c>
      <c r="F18" s="43">
        <f>'3ª Borrador SAÍDA 4D '!AB19/MAX('3ª Borrador SAÍDA 4D '!AB19,$K$1)*10</f>
        <v>1.2</v>
      </c>
      <c r="G18" s="43">
        <f>AVERAGE(IF(F18&lt;0,0,F18),'MEDIAS 2ª'!G18)</f>
        <v>3.4454545454545453</v>
      </c>
      <c r="H18" s="10" t="str">
        <f t="shared" si="1"/>
        <v>Suspenso</v>
      </c>
      <c r="I18" s="44">
        <f t="shared" si="2"/>
        <v>1.5186363636363633</v>
      </c>
      <c r="J18" s="45">
        <f t="shared" si="3"/>
        <v>1</v>
      </c>
      <c r="K18" s="11">
        <f t="shared" si="4"/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2" t="s">
        <v>206</v>
      </c>
      <c r="B19" s="41">
        <v>4</v>
      </c>
      <c r="C19" s="41"/>
      <c r="D19" s="42"/>
      <c r="E19" s="60">
        <f t="shared" si="0"/>
        <v>0.5714285714285714</v>
      </c>
      <c r="F19" s="43">
        <f>'3ª Borrador SAÍDA 4D '!AB20/MAX('3ª Borrador SAÍDA 4D '!AB20,$K$1)*10</f>
        <v>1.6</v>
      </c>
      <c r="G19" s="43">
        <f>AVERAGE(IF(F19&lt;0,0,F19),'MEDIAS 2ª'!G19)</f>
        <v>5.4818181818181815</v>
      </c>
      <c r="H19" s="10" t="str">
        <f t="shared" si="1"/>
        <v>Suspenso</v>
      </c>
      <c r="I19" s="44">
        <f t="shared" si="2"/>
        <v>2.0445454545454544</v>
      </c>
      <c r="J19" s="45">
        <f t="shared" si="3"/>
        <v>2</v>
      </c>
      <c r="K19" s="11">
        <f t="shared" si="4"/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2" t="s">
        <v>197</v>
      </c>
      <c r="B20" s="41">
        <v>4.05</v>
      </c>
      <c r="C20" s="41"/>
      <c r="D20" s="42"/>
      <c r="E20" s="60">
        <f t="shared" si="0"/>
        <v>0.57857142857142863</v>
      </c>
      <c r="F20" s="43">
        <f>'3ª Borrador SAÍDA 4D '!AB21/MAX('3ª Borrador SAÍDA 4D '!AB21,$K$1)*10</f>
        <v>3.2</v>
      </c>
      <c r="G20" s="43">
        <f>AVERAGE(IF(F20&lt;0,0,F20),'MEDIAS 2ª'!G20)</f>
        <v>5.85</v>
      </c>
      <c r="H20" s="10" t="str">
        <f t="shared" si="1"/>
        <v>Suspenso</v>
      </c>
      <c r="I20" s="44">
        <f t="shared" si="2"/>
        <v>2.16</v>
      </c>
      <c r="J20" s="45">
        <f t="shared" si="3"/>
        <v>2</v>
      </c>
      <c r="K20" s="11">
        <f t="shared" si="4"/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2" t="s">
        <v>198</v>
      </c>
      <c r="B21" s="41">
        <v>4.25</v>
      </c>
      <c r="C21" s="41"/>
      <c r="D21" s="42"/>
      <c r="E21" s="60">
        <f t="shared" si="0"/>
        <v>0.6071428571428571</v>
      </c>
      <c r="F21" s="43">
        <f>'3ª Borrador SAÍDA 4D '!AB22/MAX('3ª Borrador SAÍDA 4D '!AB22,$K$1)*10</f>
        <v>1.2</v>
      </c>
      <c r="G21" s="43">
        <f>AVERAGE(IF(F21&lt;0,0,F21),'MEDIAS 2ª'!G21)</f>
        <v>3.3272727272727276</v>
      </c>
      <c r="H21" s="10" t="str">
        <f t="shared" si="1"/>
        <v>Suspenso</v>
      </c>
      <c r="I21" s="44">
        <f t="shared" si="2"/>
        <v>1.4231818181818183</v>
      </c>
      <c r="J21" s="45">
        <f t="shared" si="3"/>
        <v>1</v>
      </c>
      <c r="K21" s="11">
        <f t="shared" si="4"/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2" t="s">
        <v>199</v>
      </c>
      <c r="B22" s="62">
        <v>2.4500000000000002</v>
      </c>
      <c r="C22" s="62"/>
      <c r="D22" s="42"/>
      <c r="E22" s="60">
        <f t="shared" si="0"/>
        <v>0.35000000000000003</v>
      </c>
      <c r="F22" s="43">
        <f>'3ª Borrador SAÍDA 4D '!AB23/MAX('3ª Borrador SAÍDA 4D '!AB23,$K$1)*10</f>
        <v>1.2</v>
      </c>
      <c r="G22" s="43">
        <f>AVERAGE(IF(F22&lt;0,0,F22),'MEDIAS 2ª'!G22)</f>
        <v>1.5</v>
      </c>
      <c r="H22" s="10" t="str">
        <f t="shared" si="1"/>
        <v>Suspenso</v>
      </c>
      <c r="I22" s="44">
        <f t="shared" si="2"/>
        <v>0.69499999999999995</v>
      </c>
      <c r="J22" s="45">
        <f t="shared" si="3"/>
        <v>0</v>
      </c>
      <c r="K22" s="11">
        <f t="shared" si="4"/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2" t="s">
        <v>200</v>
      </c>
      <c r="B23" s="41">
        <v>4.5</v>
      </c>
      <c r="C23" s="41"/>
      <c r="D23" s="42"/>
      <c r="E23" s="60">
        <f t="shared" si="0"/>
        <v>0.6428571428571429</v>
      </c>
      <c r="F23" s="43">
        <f>'3ª Borrador SAÍDA 4D '!AB24/MAX('3ª Borrador SAÍDA 4D '!AB24,$K$1)*10</f>
        <v>1.6</v>
      </c>
      <c r="G23" s="43">
        <f>AVERAGE(IF(F23&lt;0,0,F23),'MEDIAS 2ª'!G23)</f>
        <v>3.3636363636363642</v>
      </c>
      <c r="H23" s="10" t="str">
        <f t="shared" si="1"/>
        <v>Suspenso</v>
      </c>
      <c r="I23" s="44">
        <f t="shared" si="2"/>
        <v>1.4590909090909092</v>
      </c>
      <c r="J23" s="45">
        <f t="shared" si="3"/>
        <v>1</v>
      </c>
      <c r="K23" s="11">
        <f t="shared" si="4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2" t="s">
        <v>201</v>
      </c>
      <c r="B24" s="41">
        <v>3.25</v>
      </c>
      <c r="C24" s="41"/>
      <c r="D24" s="42"/>
      <c r="E24" s="60">
        <f t="shared" si="0"/>
        <v>0.4642857142857143</v>
      </c>
      <c r="F24" s="43">
        <f>'3ª Borrador SAÍDA 4D '!AB25/MAX('3ª Borrador SAÍDA 4D '!AB25,$K$1)*10</f>
        <v>1</v>
      </c>
      <c r="G24" s="43">
        <f>AVERAGE(IF(F24&lt;0,0,F24),'MEDIAS 2ª'!G24)</f>
        <v>1.4545454545454546</v>
      </c>
      <c r="H24" s="10" t="str">
        <f t="shared" si="1"/>
        <v>Suspenso</v>
      </c>
      <c r="I24" s="44">
        <f t="shared" si="2"/>
        <v>0.76136363636363635</v>
      </c>
      <c r="J24" s="45">
        <f t="shared" si="3"/>
        <v>1</v>
      </c>
      <c r="K24" s="11">
        <f t="shared" si="4"/>
        <v>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2" t="s">
        <v>202</v>
      </c>
      <c r="B25" s="41">
        <v>7.1</v>
      </c>
      <c r="C25" s="41"/>
      <c r="D25" s="42"/>
      <c r="E25" s="60">
        <f t="shared" si="0"/>
        <v>1.0142857142857142</v>
      </c>
      <c r="F25" s="43">
        <f>'3ª Borrador SAÍDA 4D '!AB26/MAX('3ª Borrador SAÍDA 4D '!AB26,$K$1)*10</f>
        <v>0.4</v>
      </c>
      <c r="G25" s="43">
        <f>AVERAGE(IF(F25&lt;0,0,F25),'MEDIAS 2ª'!G25)</f>
        <v>4.2363636363636363</v>
      </c>
      <c r="H25" s="10" t="str">
        <f t="shared" si="1"/>
        <v>Suspenso</v>
      </c>
      <c r="I25" s="44">
        <f t="shared" si="2"/>
        <v>1.9809090909090907</v>
      </c>
      <c r="J25" s="45">
        <f t="shared" si="3"/>
        <v>2</v>
      </c>
      <c r="K25" s="11">
        <f t="shared" si="4"/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2" t="s">
        <v>207</v>
      </c>
      <c r="B26" s="41">
        <v>4.9000000000000004</v>
      </c>
      <c r="C26" s="41"/>
      <c r="D26" s="42"/>
      <c r="E26" s="60">
        <f t="shared" si="0"/>
        <v>0.70000000000000007</v>
      </c>
      <c r="F26" s="43">
        <f>'3ª Borrador SAÍDA 4D '!AB27/MAX('3ª Borrador SAÍDA 4D '!AB27,$K$1)*10</f>
        <v>2.2000000000000002</v>
      </c>
      <c r="G26" s="43">
        <f>AVERAGE(IF(F26&lt;0,0,F26),'MEDIAS 2ª'!G26)</f>
        <v>4.4363636363636365</v>
      </c>
      <c r="H26" s="10" t="str">
        <f t="shared" si="1"/>
        <v>Suspenso</v>
      </c>
      <c r="I26" s="44">
        <f t="shared" si="2"/>
        <v>1.8209090909090908</v>
      </c>
      <c r="J26" s="45">
        <f t="shared" si="3"/>
        <v>2</v>
      </c>
      <c r="K26" s="11">
        <f t="shared" si="4"/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2" t="s">
        <v>203</v>
      </c>
      <c r="B27" s="41">
        <v>7</v>
      </c>
      <c r="C27" s="41"/>
      <c r="D27" s="42"/>
      <c r="E27" s="60">
        <f t="shared" si="0"/>
        <v>1.0000000000000002</v>
      </c>
      <c r="F27" s="43">
        <f>'3ª Borrador SAÍDA 4D '!AB28/MAX('3ª Borrador SAÍDA 4D '!AB28,$K$1)*10</f>
        <v>1.6</v>
      </c>
      <c r="G27" s="43">
        <f>AVERAGE(IF(F27&lt;0,0,F27),'MEDIAS 2ª'!G27)</f>
        <v>4.5954545454545457</v>
      </c>
      <c r="H27" s="10" t="str">
        <f t="shared" si="1"/>
        <v>Suspenso</v>
      </c>
      <c r="I27" s="44">
        <f t="shared" si="2"/>
        <v>2.0786363636363636</v>
      </c>
      <c r="J27" s="45">
        <f t="shared" si="3"/>
        <v>2</v>
      </c>
      <c r="K27" s="11">
        <f t="shared" si="4"/>
        <v>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 s="10">
        <f t="shared" ref="B28:D28" si="5">AVERAGE(B2:B27)</f>
        <v>4.5923076923076929</v>
      </c>
      <c r="C28" s="10" t="e">
        <f t="shared" si="5"/>
        <v>#DIV/0!</v>
      </c>
      <c r="D28" s="10" t="e">
        <f t="shared" si="5"/>
        <v>#DIV/0!</v>
      </c>
      <c r="E28" s="10"/>
      <c r="F28" s="10"/>
      <c r="G28" s="51">
        <f>AVERAGE(G2:G27)</f>
        <v>4.140734265734265</v>
      </c>
      <c r="H28" s="10">
        <f>COUNTIF(H2:H27,"suspenso")</f>
        <v>26</v>
      </c>
      <c r="I28" s="51">
        <f>AVERAGE(I2:I27)</f>
        <v>1.7014510489510488</v>
      </c>
      <c r="J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 s="10"/>
      <c r="C29" s="10"/>
      <c r="D29" s="10"/>
      <c r="E29" s="43"/>
      <c r="F29" s="43"/>
      <c r="G29" s="43"/>
      <c r="H29" s="10"/>
      <c r="I29" s="10"/>
      <c r="J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B30" s="10"/>
      <c r="C30" s="10"/>
      <c r="D30" s="10"/>
      <c r="E30" s="43"/>
      <c r="F30" s="43"/>
      <c r="G30" s="43"/>
      <c r="H30" s="10"/>
      <c r="I30" s="10"/>
      <c r="J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B31" s="10"/>
      <c r="C31" s="10"/>
      <c r="D31" s="10"/>
      <c r="E31" s="44"/>
      <c r="F31" s="44"/>
      <c r="G31" s="44"/>
      <c r="H31" s="10"/>
      <c r="I31" s="10"/>
      <c r="J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/>
      <c r="B33" s="10"/>
      <c r="C33" s="10"/>
      <c r="D33" s="10"/>
      <c r="E33" s="10"/>
      <c r="F33" s="10"/>
      <c r="G33" s="10"/>
      <c r="H33" s="10"/>
      <c r="I33" s="10"/>
      <c r="J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10"/>
      <c r="C34" s="10"/>
      <c r="D34" s="10"/>
      <c r="E34" s="10"/>
      <c r="F34" s="10"/>
      <c r="G34" s="10"/>
      <c r="H34" s="10"/>
      <c r="I34" s="10"/>
      <c r="J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/>
      <c r="B35" s="10"/>
      <c r="C35" s="10"/>
      <c r="D35" s="10"/>
      <c r="E35" s="10"/>
      <c r="F35" s="10"/>
      <c r="G35" s="10"/>
      <c r="H35" s="10"/>
      <c r="I35" s="10"/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/>
      <c r="B36" s="10"/>
      <c r="C36" s="10"/>
      <c r="D36" s="10"/>
      <c r="E36" s="10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10"/>
      <c r="C37" s="10"/>
      <c r="D37" s="10"/>
      <c r="E37" s="10"/>
      <c r="F37" s="10"/>
      <c r="G37" s="10"/>
      <c r="H37" s="10"/>
      <c r="I37" s="10"/>
      <c r="J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10"/>
      <c r="C38" s="10"/>
      <c r="D38" s="10"/>
      <c r="E38" s="10"/>
      <c r="F38" s="10"/>
      <c r="G38" s="10"/>
      <c r="H38" s="10"/>
      <c r="I38" s="10"/>
      <c r="J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>
      <c r="A41" s="10"/>
      <c r="B41" s="10"/>
      <c r="C41" s="10"/>
      <c r="D41" s="10"/>
      <c r="E41" s="10"/>
      <c r="F41" s="10"/>
      <c r="G41" s="10"/>
      <c r="H41" s="10"/>
      <c r="I41" s="10"/>
      <c r="J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>
      <c r="A42" s="10"/>
      <c r="B42" s="10"/>
      <c r="C42" s="10"/>
      <c r="D42" s="10"/>
      <c r="E42" s="10"/>
      <c r="F42" s="10"/>
      <c r="G42" s="10"/>
      <c r="H42" s="10"/>
      <c r="I42" s="10"/>
      <c r="J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>
      <c r="A43" s="10"/>
      <c r="B43" s="10"/>
      <c r="C43" s="10"/>
      <c r="D43" s="10"/>
      <c r="E43" s="10"/>
      <c r="F43" s="10"/>
      <c r="G43" s="10"/>
      <c r="H43" s="10"/>
      <c r="I43" s="10"/>
      <c r="J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A44" s="10"/>
      <c r="B44" s="10"/>
      <c r="C44" s="10"/>
      <c r="D44" s="10"/>
      <c r="E44" s="10"/>
      <c r="F44" s="10"/>
      <c r="G44" s="10"/>
      <c r="H44" s="10"/>
      <c r="I44" s="10"/>
      <c r="J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10"/>
      <c r="C45" s="10"/>
      <c r="D45" s="10"/>
      <c r="E45" s="10"/>
      <c r="F45" s="10"/>
      <c r="G45" s="10"/>
      <c r="H45" s="10"/>
      <c r="I45" s="10"/>
      <c r="J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10"/>
      <c r="C46" s="10"/>
      <c r="D46" s="10"/>
      <c r="E46" s="10"/>
      <c r="F46" s="10"/>
      <c r="G46" s="10"/>
      <c r="H46" s="10"/>
      <c r="I46" s="10"/>
      <c r="J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10"/>
      <c r="C47" s="10"/>
      <c r="D47" s="10"/>
      <c r="E47" s="10"/>
      <c r="F47" s="10"/>
      <c r="G47" s="10"/>
      <c r="H47" s="10"/>
      <c r="I47" s="10"/>
      <c r="J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/>
      <c r="B48" s="10"/>
      <c r="C48" s="10"/>
      <c r="D48" s="10"/>
      <c r="E48" s="10"/>
      <c r="F48" s="10"/>
      <c r="G48" s="10"/>
      <c r="H48" s="10"/>
      <c r="I48" s="10"/>
      <c r="J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/>
      <c r="B49" s="10"/>
      <c r="C49" s="10"/>
      <c r="D49" s="10"/>
      <c r="E49" s="10"/>
      <c r="F49" s="10"/>
      <c r="G49" s="10"/>
      <c r="H49" s="10"/>
      <c r="I49" s="10"/>
      <c r="J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>
      <c r="A50" s="10"/>
      <c r="B50" s="10"/>
      <c r="C50" s="10"/>
      <c r="D50" s="10"/>
      <c r="E50" s="10"/>
      <c r="F50" s="10"/>
      <c r="G50" s="10"/>
      <c r="H50" s="10"/>
      <c r="I50" s="10"/>
      <c r="J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0"/>
      <c r="B74" s="10"/>
      <c r="C74" s="10"/>
      <c r="D74" s="10"/>
      <c r="E74" s="10"/>
      <c r="F74" s="10"/>
      <c r="G74" s="10"/>
      <c r="H74" s="10"/>
      <c r="I74" s="10"/>
      <c r="J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>
      <c r="A75" s="10"/>
      <c r="B75" s="10"/>
      <c r="C75" s="10"/>
      <c r="D75" s="10"/>
      <c r="E75" s="10"/>
      <c r="F75" s="10"/>
      <c r="G75" s="10"/>
      <c r="H75" s="10"/>
      <c r="I75" s="10"/>
      <c r="J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>
      <c r="A76" s="10"/>
      <c r="B76" s="10"/>
      <c r="C76" s="10"/>
      <c r="D76" s="10"/>
      <c r="E76" s="10"/>
      <c r="F76" s="10"/>
      <c r="G76" s="10"/>
      <c r="H76" s="10"/>
      <c r="I76" s="10"/>
      <c r="J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>
      <c r="A77" s="10"/>
      <c r="B77" s="10"/>
      <c r="C77" s="10"/>
      <c r="D77" s="10"/>
      <c r="E77" s="10"/>
      <c r="F77" s="10"/>
      <c r="G77" s="10"/>
      <c r="H77" s="10"/>
      <c r="I77" s="10"/>
      <c r="J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>
      <c r="A78" s="10"/>
      <c r="B78" s="10"/>
      <c r="C78" s="10"/>
      <c r="D78" s="10"/>
      <c r="E78" s="10"/>
      <c r="F78" s="10"/>
      <c r="G78" s="10"/>
      <c r="H78" s="10"/>
      <c r="I78" s="10"/>
      <c r="J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>
      <c r="A79" s="10"/>
      <c r="B79" s="10"/>
      <c r="C79" s="10"/>
      <c r="D79" s="10"/>
      <c r="E79" s="10"/>
      <c r="F79" s="10"/>
      <c r="G79" s="10"/>
      <c r="H79" s="10"/>
      <c r="I79" s="10"/>
      <c r="J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>
      <c r="A80" s="10"/>
      <c r="B80" s="10"/>
      <c r="C80" s="10"/>
      <c r="D80" s="10"/>
      <c r="E80" s="10"/>
      <c r="F80" s="10"/>
      <c r="G80" s="10"/>
      <c r="H80" s="10"/>
      <c r="I80" s="10"/>
      <c r="J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>
      <c r="A81" s="10"/>
      <c r="B81" s="10"/>
      <c r="C81" s="10"/>
      <c r="D81" s="10"/>
      <c r="E81" s="10"/>
      <c r="F81" s="10"/>
      <c r="G81" s="10"/>
      <c r="H81" s="10"/>
      <c r="I81" s="10"/>
      <c r="J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>
      <c r="A82" s="10"/>
      <c r="B82" s="10"/>
      <c r="C82" s="10"/>
      <c r="D82" s="10"/>
      <c r="E82" s="10"/>
      <c r="F82" s="10"/>
      <c r="G82" s="10"/>
      <c r="H82" s="10"/>
      <c r="I82" s="10"/>
      <c r="J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>
      <c r="A83" s="10"/>
      <c r="B83" s="10"/>
      <c r="C83" s="10"/>
      <c r="D83" s="10"/>
      <c r="E83" s="10"/>
      <c r="F83" s="10"/>
      <c r="G83" s="10"/>
      <c r="H83" s="10"/>
      <c r="I83" s="10"/>
      <c r="J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>
      <c r="A84" s="10"/>
      <c r="B84" s="10"/>
      <c r="C84" s="10"/>
      <c r="D84" s="10"/>
      <c r="E84" s="10"/>
      <c r="F84" s="10"/>
      <c r="G84" s="10"/>
      <c r="H84" s="10"/>
      <c r="I84" s="10"/>
      <c r="J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>
      <c r="A85" s="10"/>
      <c r="B85" s="10"/>
      <c r="C85" s="10"/>
      <c r="D85" s="10"/>
      <c r="E85" s="10"/>
      <c r="F85" s="10"/>
      <c r="G85" s="10"/>
      <c r="H85" s="10"/>
      <c r="I85" s="10"/>
      <c r="J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>
      <c r="A86" s="10"/>
      <c r="B86" s="10"/>
      <c r="C86" s="10"/>
      <c r="D86" s="10"/>
      <c r="E86" s="10"/>
      <c r="F86" s="10"/>
      <c r="G86" s="10"/>
      <c r="H86" s="10"/>
      <c r="I86" s="10"/>
      <c r="J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>
      <c r="A87" s="10"/>
      <c r="B87" s="10"/>
      <c r="C87" s="10"/>
      <c r="D87" s="10"/>
      <c r="E87" s="10"/>
      <c r="F87" s="10"/>
      <c r="G87" s="10"/>
      <c r="H87" s="10"/>
      <c r="I87" s="10"/>
      <c r="J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>
      <c r="A88" s="10"/>
      <c r="B88" s="10"/>
      <c r="C88" s="10"/>
      <c r="D88" s="10"/>
      <c r="E88" s="10"/>
      <c r="F88" s="10"/>
      <c r="G88" s="10"/>
      <c r="H88" s="10"/>
      <c r="I88" s="10"/>
      <c r="J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>
      <c r="A89" s="10"/>
      <c r="B89" s="10"/>
      <c r="C89" s="10"/>
      <c r="D89" s="10"/>
      <c r="E89" s="10"/>
      <c r="F89" s="10"/>
      <c r="G89" s="10"/>
      <c r="H89" s="10"/>
      <c r="I89" s="10"/>
      <c r="J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>
      <c r="A90" s="10"/>
      <c r="B90" s="10"/>
      <c r="C90" s="10"/>
      <c r="D90" s="10"/>
      <c r="E90" s="10"/>
      <c r="F90" s="10"/>
      <c r="G90" s="10"/>
      <c r="H90" s="10"/>
      <c r="I90" s="10"/>
      <c r="J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>
      <c r="A91" s="10"/>
      <c r="B91" s="10"/>
      <c r="C91" s="10"/>
      <c r="D91" s="10"/>
      <c r="E91" s="10"/>
      <c r="F91" s="10"/>
      <c r="G91" s="10"/>
      <c r="H91" s="10"/>
      <c r="I91" s="10"/>
      <c r="J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>
      <c r="A92" s="10"/>
      <c r="B92" s="10"/>
      <c r="C92" s="10"/>
      <c r="D92" s="10"/>
      <c r="E92" s="10"/>
      <c r="F92" s="10"/>
      <c r="G92" s="10"/>
      <c r="H92" s="10"/>
      <c r="I92" s="10"/>
      <c r="J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>
      <c r="A93" s="10"/>
      <c r="B93" s="10"/>
      <c r="C93" s="10"/>
      <c r="D93" s="10"/>
      <c r="E93" s="10"/>
      <c r="F93" s="10"/>
      <c r="G93" s="10"/>
      <c r="H93" s="10"/>
      <c r="I93" s="10"/>
      <c r="J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>
      <c r="A94" s="10"/>
      <c r="B94" s="10"/>
      <c r="C94" s="10"/>
      <c r="D94" s="10"/>
      <c r="E94" s="10"/>
      <c r="F94" s="10"/>
      <c r="G94" s="10"/>
      <c r="H94" s="10"/>
      <c r="I94" s="10"/>
      <c r="J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A95" s="10"/>
      <c r="B95" s="10"/>
      <c r="C95" s="10"/>
      <c r="D95" s="10"/>
      <c r="E95" s="10"/>
      <c r="F95" s="10"/>
      <c r="G95" s="10"/>
      <c r="H95" s="10"/>
      <c r="I95" s="10"/>
      <c r="J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>
      <c r="A96" s="10"/>
      <c r="B96" s="10"/>
      <c r="C96" s="10"/>
      <c r="D96" s="10"/>
      <c r="E96" s="10"/>
      <c r="F96" s="10"/>
      <c r="G96" s="10"/>
      <c r="H96" s="10"/>
      <c r="I96" s="10"/>
      <c r="J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>
      <c r="A97" s="10"/>
      <c r="B97" s="10"/>
      <c r="C97" s="10"/>
      <c r="D97" s="10"/>
      <c r="E97" s="10"/>
      <c r="F97" s="10"/>
      <c r="G97" s="10"/>
      <c r="H97" s="10"/>
      <c r="I97" s="10"/>
      <c r="J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>
      <c r="A98" s="10"/>
      <c r="B98" s="10"/>
      <c r="C98" s="10"/>
      <c r="D98" s="10"/>
      <c r="E98" s="10"/>
      <c r="F98" s="10"/>
      <c r="G98" s="10"/>
      <c r="H98" s="10"/>
      <c r="I98" s="10"/>
      <c r="J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>
      <c r="A99" s="10"/>
      <c r="B99" s="10"/>
      <c r="C99" s="10"/>
      <c r="D99" s="10"/>
      <c r="E99" s="10"/>
      <c r="F99" s="10"/>
      <c r="G99" s="10"/>
      <c r="H99" s="10"/>
      <c r="I99" s="10"/>
      <c r="J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pans="1:3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pans="1:3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pans="1:3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:3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:3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:3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:3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:3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:3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:3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:3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:3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:3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:3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:3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:3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:3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:3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:3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:3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:3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:3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:3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:3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:3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:3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:3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:3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:3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:3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:3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:3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:3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:3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:3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:3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:3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:3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:3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:3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:3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:3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:3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:3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:3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:3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:3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:3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:3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:3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:3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:3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:3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:3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:3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:3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:3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:3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:3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: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:3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:3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:3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:3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:3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:3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:3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:3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:3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:3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:3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:3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:3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:3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:3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:3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:3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:3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:3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:3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:3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:3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:3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:3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:3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:3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:3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:3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:3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:3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:3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:3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:3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:3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:3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:3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:3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:3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:3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:3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:3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:3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:3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:3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:3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:3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:3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:3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:3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:3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:3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:3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:3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:3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:3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:3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:3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:3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:3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:3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:3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:3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:3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:3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:3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:3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:3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:3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:3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:3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:3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:3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:3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:3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:3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:3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:3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:3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:3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:3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:3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:3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:3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:3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:3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:3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:3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:3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:3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:3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:3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:3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:3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:3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:3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:3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:3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:3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:3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: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:3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:3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:3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:3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:3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:3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:3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:3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:3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:3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:3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:3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:3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:3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:3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:3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:3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:3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:3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:3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:3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:3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:3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:3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:3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:3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:3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:3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:3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:3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:3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:3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:3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:3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:3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:3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:3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:3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:3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:3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:3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:3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:3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:3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:3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:3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:3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:3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:3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:3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:3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:3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:3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:3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:3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:3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:3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:3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:3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:3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:3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:3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:3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:3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:3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:3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:3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:3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:3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:3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:3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:3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:3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:3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:3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:3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:3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:3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:3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:3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:3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:3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:3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:3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:3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:3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:3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:3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:3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:3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:3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:3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:3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:3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:3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:3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:3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:3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:3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: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:3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:3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:3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:3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:3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:3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:3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:3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:3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:3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:3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:3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:3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:3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:3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:3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:3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:3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:3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:3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:3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:3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:3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:3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:3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:3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:3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:3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:3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:3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:3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:3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:3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:3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:3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:3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:3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:3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:3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:3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:3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:3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:3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:3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  <row r="576" spans="1:3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</row>
    <row r="577" spans="1:3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</row>
    <row r="578" spans="1:3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</row>
    <row r="579" spans="1:3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</row>
    <row r="580" spans="1:3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</row>
    <row r="581" spans="1:3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</row>
    <row r="582" spans="1:3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</row>
    <row r="583" spans="1:3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</row>
    <row r="584" spans="1:3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</row>
    <row r="585" spans="1:3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</row>
    <row r="586" spans="1:3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</row>
    <row r="587" spans="1:3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</row>
    <row r="588" spans="1:3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</row>
    <row r="589" spans="1:3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</row>
    <row r="590" spans="1:3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</row>
    <row r="591" spans="1:3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</row>
    <row r="592" spans="1:3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</row>
    <row r="593" spans="1:3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</row>
    <row r="594" spans="1:3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</row>
    <row r="595" spans="1:3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</row>
    <row r="596" spans="1:3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</row>
    <row r="597" spans="1:3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</row>
    <row r="598" spans="1:3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</row>
    <row r="599" spans="1:3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</row>
    <row r="600" spans="1:3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</row>
    <row r="601" spans="1:3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</row>
    <row r="602" spans="1:3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</row>
    <row r="603" spans="1:3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</row>
    <row r="604" spans="1:3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</row>
    <row r="605" spans="1:3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</row>
    <row r="606" spans="1:3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</row>
    <row r="607" spans="1:3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</row>
    <row r="608" spans="1:3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</row>
    <row r="609" spans="1:3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</row>
    <row r="610" spans="1:3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</row>
    <row r="611" spans="1:3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</row>
    <row r="612" spans="1:3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</row>
    <row r="613" spans="1:3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</row>
    <row r="614" spans="1:3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</row>
    <row r="615" spans="1:3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</row>
    <row r="616" spans="1:3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</row>
    <row r="617" spans="1:3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</row>
    <row r="618" spans="1:3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</row>
    <row r="619" spans="1:3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</row>
    <row r="620" spans="1:3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</row>
    <row r="621" spans="1:3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</row>
    <row r="622" spans="1:3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</row>
    <row r="623" spans="1:3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</row>
    <row r="624" spans="1:3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</row>
    <row r="625" spans="1:3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</row>
    <row r="626" spans="1:3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</row>
    <row r="627" spans="1:3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</row>
    <row r="628" spans="1:3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</row>
    <row r="629" spans="1:3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</row>
    <row r="630" spans="1:3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</row>
    <row r="631" spans="1: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</row>
    <row r="632" spans="1:3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</row>
    <row r="633" spans="1:3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</row>
    <row r="634" spans="1:3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</row>
    <row r="635" spans="1:3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</row>
    <row r="636" spans="1:3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</row>
    <row r="637" spans="1:3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</row>
    <row r="638" spans="1:3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</row>
    <row r="639" spans="1:3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</row>
    <row r="640" spans="1:3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</row>
    <row r="641" spans="1:3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</row>
    <row r="642" spans="1:3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</row>
    <row r="643" spans="1:3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</row>
    <row r="644" spans="1:3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</row>
    <row r="645" spans="1:3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</row>
    <row r="646" spans="1:3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</row>
    <row r="647" spans="1:3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</row>
    <row r="648" spans="1:3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</row>
    <row r="649" spans="1:3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</row>
    <row r="650" spans="1:3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</row>
    <row r="651" spans="1:3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</row>
    <row r="652" spans="1:3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</row>
    <row r="653" spans="1:3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</row>
    <row r="654" spans="1:3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</row>
    <row r="655" spans="1:3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</row>
    <row r="656" spans="1:3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</row>
    <row r="657" spans="1:3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</row>
    <row r="658" spans="1:3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</row>
    <row r="659" spans="1:3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</row>
    <row r="660" spans="1:3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</row>
    <row r="661" spans="1:3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</row>
    <row r="662" spans="1:3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</row>
    <row r="663" spans="1:3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</row>
    <row r="664" spans="1:3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</row>
    <row r="665" spans="1:3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</row>
    <row r="666" spans="1:3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</row>
    <row r="667" spans="1:3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</row>
    <row r="668" spans="1:3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</row>
    <row r="669" spans="1:3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</row>
    <row r="670" spans="1:3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</row>
    <row r="671" spans="1:3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</row>
    <row r="672" spans="1:3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</row>
    <row r="673" spans="1:3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</row>
    <row r="674" spans="1:3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</row>
    <row r="675" spans="1:3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</row>
    <row r="676" spans="1:3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</row>
    <row r="677" spans="1:3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</row>
    <row r="678" spans="1:3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</row>
    <row r="679" spans="1:3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</row>
    <row r="680" spans="1:3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</row>
    <row r="681" spans="1:3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</row>
    <row r="682" spans="1:3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</row>
    <row r="683" spans="1:3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</row>
    <row r="684" spans="1:3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</row>
    <row r="685" spans="1:3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</row>
    <row r="686" spans="1:3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</row>
    <row r="687" spans="1:3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</row>
    <row r="688" spans="1:3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</row>
    <row r="689" spans="1:3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</row>
    <row r="690" spans="1:3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</row>
    <row r="691" spans="1:3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</row>
    <row r="692" spans="1:3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</row>
    <row r="693" spans="1:3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</row>
    <row r="694" spans="1:3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</row>
    <row r="695" spans="1:3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</row>
    <row r="696" spans="1:3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</row>
    <row r="697" spans="1:3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</row>
    <row r="698" spans="1:3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</row>
    <row r="699" spans="1:3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</row>
    <row r="700" spans="1:3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</row>
    <row r="701" spans="1:3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</row>
    <row r="702" spans="1:3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</row>
    <row r="703" spans="1:3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</row>
    <row r="704" spans="1:3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</row>
    <row r="705" spans="1:3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</row>
    <row r="706" spans="1:3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</row>
    <row r="707" spans="1:3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</row>
    <row r="708" spans="1:3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</row>
    <row r="709" spans="1:3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</row>
    <row r="710" spans="1:3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</row>
    <row r="711" spans="1:3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</row>
    <row r="712" spans="1:3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</row>
    <row r="713" spans="1:3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</row>
    <row r="714" spans="1:3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</row>
    <row r="715" spans="1:3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</row>
    <row r="716" spans="1:3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</row>
    <row r="717" spans="1:3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</row>
    <row r="718" spans="1:3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</row>
    <row r="719" spans="1:3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</row>
    <row r="720" spans="1:3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</row>
    <row r="721" spans="1:3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</row>
    <row r="722" spans="1:3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</row>
    <row r="723" spans="1:3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</row>
    <row r="724" spans="1:3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</row>
    <row r="725" spans="1:3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</row>
    <row r="726" spans="1:3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</row>
    <row r="727" spans="1:3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</row>
    <row r="728" spans="1:3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</row>
    <row r="729" spans="1:3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</row>
    <row r="730" spans="1:3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</row>
    <row r="731" spans="1: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</row>
    <row r="732" spans="1:3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</row>
    <row r="733" spans="1:3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</row>
    <row r="734" spans="1:3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</row>
    <row r="735" spans="1:3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</row>
    <row r="736" spans="1:3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</row>
    <row r="737" spans="1:3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</row>
    <row r="738" spans="1:3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</row>
    <row r="739" spans="1:3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</row>
    <row r="740" spans="1:3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</row>
    <row r="741" spans="1:3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</row>
    <row r="742" spans="1:3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</row>
    <row r="743" spans="1:3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</row>
    <row r="744" spans="1:3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</row>
    <row r="745" spans="1:3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</row>
    <row r="746" spans="1:3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</row>
    <row r="747" spans="1:3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</row>
    <row r="748" spans="1:3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</row>
    <row r="749" spans="1:3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</row>
    <row r="750" spans="1:3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</row>
    <row r="751" spans="1:3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</row>
    <row r="752" spans="1:3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</row>
    <row r="753" spans="1:3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</row>
    <row r="754" spans="1:3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</row>
    <row r="755" spans="1:3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</row>
    <row r="756" spans="1:3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</row>
    <row r="757" spans="1:3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</row>
    <row r="758" spans="1:3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</row>
    <row r="759" spans="1:3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</row>
    <row r="760" spans="1:3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</row>
    <row r="761" spans="1:3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</row>
    <row r="762" spans="1:3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</row>
    <row r="763" spans="1:3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</row>
    <row r="764" spans="1:3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</row>
    <row r="765" spans="1:3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</row>
    <row r="766" spans="1:3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</row>
    <row r="767" spans="1:3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</row>
    <row r="768" spans="1:3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</row>
    <row r="769" spans="1:3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</row>
    <row r="770" spans="1:3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</row>
    <row r="771" spans="1:3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</row>
    <row r="772" spans="1:3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</row>
    <row r="773" spans="1:3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</row>
    <row r="774" spans="1:3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</row>
    <row r="775" spans="1:3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</row>
    <row r="776" spans="1:3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</row>
    <row r="777" spans="1:3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</row>
    <row r="778" spans="1:3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</row>
    <row r="779" spans="1:3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</row>
    <row r="780" spans="1:3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</row>
    <row r="781" spans="1:3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</row>
    <row r="782" spans="1:3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</row>
    <row r="783" spans="1:3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</row>
    <row r="784" spans="1:3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</row>
    <row r="785" spans="1:3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</row>
    <row r="786" spans="1:3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</row>
    <row r="787" spans="1:3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</row>
    <row r="788" spans="1:3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</row>
    <row r="789" spans="1:3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</row>
    <row r="790" spans="1:3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</row>
    <row r="791" spans="1:3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</row>
    <row r="792" spans="1:3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</row>
    <row r="793" spans="1:3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</row>
    <row r="794" spans="1:3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</row>
    <row r="795" spans="1:3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</row>
    <row r="796" spans="1:3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</row>
    <row r="797" spans="1:3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</row>
    <row r="798" spans="1:3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</row>
    <row r="799" spans="1:3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</row>
    <row r="800" spans="1:3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</row>
    <row r="801" spans="1:3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</row>
    <row r="802" spans="1:3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</row>
    <row r="803" spans="1:3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</row>
    <row r="804" spans="1:3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</row>
    <row r="805" spans="1:3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</row>
    <row r="806" spans="1:3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</row>
    <row r="807" spans="1:3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</row>
    <row r="808" spans="1:3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</row>
    <row r="809" spans="1:3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</row>
    <row r="810" spans="1:3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</row>
    <row r="811" spans="1:3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</row>
    <row r="812" spans="1:3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</row>
    <row r="813" spans="1:3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</row>
    <row r="814" spans="1:3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</row>
    <row r="815" spans="1:3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</row>
    <row r="816" spans="1:3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</row>
    <row r="817" spans="1:3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</row>
    <row r="818" spans="1:3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</row>
    <row r="819" spans="1:3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</row>
    <row r="820" spans="1:3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</row>
    <row r="821" spans="1:3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</row>
    <row r="822" spans="1:3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</row>
    <row r="823" spans="1:3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</row>
    <row r="824" spans="1:3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</row>
    <row r="825" spans="1:3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</row>
    <row r="826" spans="1:3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</row>
    <row r="827" spans="1:3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</row>
    <row r="828" spans="1:3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</row>
    <row r="829" spans="1:3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</row>
    <row r="830" spans="1:3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</row>
    <row r="831" spans="1: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</row>
    <row r="832" spans="1:3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</row>
    <row r="833" spans="1:3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</row>
    <row r="834" spans="1:3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</row>
    <row r="835" spans="1:3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</row>
    <row r="836" spans="1:3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</row>
    <row r="837" spans="1:3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</row>
    <row r="838" spans="1:3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</row>
    <row r="839" spans="1:3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</row>
    <row r="840" spans="1:3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</row>
    <row r="841" spans="1:3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</row>
    <row r="842" spans="1:3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</row>
    <row r="843" spans="1:3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</row>
    <row r="844" spans="1:3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</row>
    <row r="845" spans="1:3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</row>
    <row r="846" spans="1:3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</row>
    <row r="847" spans="1:3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</row>
    <row r="848" spans="1:3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</row>
    <row r="849" spans="1:3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</row>
    <row r="850" spans="1:3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</row>
    <row r="851" spans="1:3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</row>
    <row r="852" spans="1:3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</row>
    <row r="853" spans="1:3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</row>
    <row r="854" spans="1:3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</row>
    <row r="855" spans="1:3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</row>
    <row r="856" spans="1:3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</row>
    <row r="857" spans="1:3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</row>
    <row r="858" spans="1:3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</row>
    <row r="859" spans="1:3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</row>
    <row r="860" spans="1:3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</row>
    <row r="861" spans="1:3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</row>
    <row r="862" spans="1:3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</row>
    <row r="863" spans="1:3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</row>
    <row r="864" spans="1:3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</row>
    <row r="865" spans="1:3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</row>
    <row r="866" spans="1:3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</row>
    <row r="867" spans="1:3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</row>
    <row r="868" spans="1:3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</row>
    <row r="869" spans="1:3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</row>
    <row r="870" spans="1:3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</row>
    <row r="871" spans="1:3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</row>
    <row r="872" spans="1:3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</row>
    <row r="873" spans="1:3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</row>
    <row r="874" spans="1:3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</row>
    <row r="875" spans="1:3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</row>
    <row r="876" spans="1:3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</row>
    <row r="877" spans="1:3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</row>
    <row r="878" spans="1:3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</row>
    <row r="879" spans="1:3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</row>
    <row r="880" spans="1:3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</row>
    <row r="881" spans="1:3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</row>
    <row r="882" spans="1:3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</row>
    <row r="883" spans="1:3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</row>
    <row r="884" spans="1:3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</row>
    <row r="885" spans="1:3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</row>
    <row r="886" spans="1:3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</row>
    <row r="887" spans="1:3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</row>
    <row r="888" spans="1:3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</row>
    <row r="889" spans="1:3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</row>
    <row r="890" spans="1:3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</row>
    <row r="891" spans="1:3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</row>
    <row r="892" spans="1:3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</row>
    <row r="893" spans="1:3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</row>
    <row r="894" spans="1:3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</row>
    <row r="895" spans="1:3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</row>
    <row r="896" spans="1:3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</row>
    <row r="897" spans="1:3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</row>
    <row r="898" spans="1:3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</row>
    <row r="899" spans="1:3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</row>
    <row r="900" spans="1:3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</row>
    <row r="901" spans="1:3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</row>
    <row r="902" spans="1:3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</row>
    <row r="903" spans="1:3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</row>
    <row r="904" spans="1:3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</row>
    <row r="905" spans="1:3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</row>
    <row r="906" spans="1:3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</row>
    <row r="907" spans="1:3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</row>
    <row r="908" spans="1:3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</row>
    <row r="909" spans="1:3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</row>
    <row r="910" spans="1:3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</row>
    <row r="911" spans="1:3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</row>
    <row r="912" spans="1:3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</row>
    <row r="913" spans="1:3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</row>
    <row r="914" spans="1:3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</row>
    <row r="915" spans="1:3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</row>
    <row r="916" spans="1:3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</row>
    <row r="917" spans="1:3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</row>
    <row r="918" spans="1:3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</row>
    <row r="919" spans="1:3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</row>
    <row r="920" spans="1:3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</row>
    <row r="921" spans="1:3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</row>
    <row r="922" spans="1:3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</row>
    <row r="923" spans="1:3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</row>
    <row r="924" spans="1:3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</row>
    <row r="925" spans="1:3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</row>
    <row r="926" spans="1:3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</row>
    <row r="927" spans="1:3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</row>
    <row r="928" spans="1:3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</row>
    <row r="929" spans="1:3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</row>
    <row r="930" spans="1:3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</row>
    <row r="931" spans="1: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</row>
    <row r="932" spans="1:3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</row>
    <row r="933" spans="1:3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</row>
    <row r="934" spans="1:3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</row>
    <row r="935" spans="1:3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</row>
    <row r="936" spans="1:3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</row>
    <row r="937" spans="1:3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</row>
    <row r="938" spans="1:3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</row>
    <row r="939" spans="1:3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</row>
    <row r="940" spans="1:3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</row>
    <row r="941" spans="1:3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</row>
    <row r="942" spans="1:3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</row>
    <row r="943" spans="1:3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</row>
    <row r="944" spans="1:3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</row>
    <row r="945" spans="1:3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</row>
    <row r="946" spans="1:3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</row>
    <row r="947" spans="1:3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</row>
    <row r="948" spans="1:3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</row>
    <row r="949" spans="1:3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</row>
    <row r="950" spans="1:3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</row>
    <row r="951" spans="1:3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</row>
    <row r="952" spans="1:3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</row>
    <row r="953" spans="1:3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</row>
    <row r="954" spans="1:3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</row>
    <row r="955" spans="1:3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</row>
    <row r="956" spans="1:3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</row>
    <row r="957" spans="1:3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</row>
    <row r="958" spans="1:3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</row>
    <row r="959" spans="1:3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</row>
    <row r="960" spans="1:3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</row>
    <row r="961" spans="1:3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</row>
    <row r="962" spans="1:3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</row>
    <row r="963" spans="1:3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</row>
    <row r="964" spans="1:3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</row>
    <row r="965" spans="1:3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</row>
    <row r="966" spans="1:3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</row>
    <row r="967" spans="1:3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</row>
    <row r="968" spans="1:3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</row>
    <row r="969" spans="1:3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</row>
    <row r="970" spans="1:3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</row>
    <row r="971" spans="1:3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</row>
    <row r="972" spans="1:3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</row>
    <row r="973" spans="1:3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</row>
    <row r="974" spans="1:3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</row>
    <row r="975" spans="1:3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</row>
    <row r="976" spans="1:3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</row>
    <row r="977" spans="1:3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</row>
    <row r="978" spans="1:3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</row>
    <row r="979" spans="1:3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</row>
    <row r="980" spans="1:3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</row>
    <row r="981" spans="1:3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</row>
    <row r="982" spans="1:3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</row>
    <row r="983" spans="1:3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</row>
    <row r="984" spans="1:3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</row>
    <row r="985" spans="1:3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</row>
    <row r="986" spans="1:3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</row>
    <row r="987" spans="1:3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</row>
    <row r="988" spans="1:3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</row>
    <row r="989" spans="1:3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</row>
    <row r="990" spans="1:3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</row>
    <row r="991" spans="1:3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</row>
    <row r="992" spans="1:3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</row>
    <row r="993" spans="1:3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</row>
    <row r="994" spans="1:3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</row>
    <row r="995" spans="1:3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</row>
    <row r="996" spans="1:3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</row>
    <row r="997" spans="1:3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</row>
    <row r="998" spans="1:3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</row>
    <row r="999" spans="1:3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</row>
    <row r="1000" spans="1:3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</row>
    <row r="1001" spans="1:3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</row>
  </sheetData>
  <autoFilter ref="A1:J27" xr:uid="{00000000-0009-0000-0000-00000B000000}"/>
  <conditionalFormatting sqref="B2:E27">
    <cfRule type="cellIs" dxfId="3" priority="1" operator="lessThan">
      <formula>5</formula>
    </cfRule>
  </conditionalFormatting>
  <conditionalFormatting sqref="I2:I27">
    <cfRule type="cellIs" dxfId="2" priority="2" operator="lessThanOrEqual">
      <formula>4.75</formula>
    </cfRule>
  </conditionalFormatting>
  <conditionalFormatting sqref="J2:J27">
    <cfRule type="cellIs" dxfId="1" priority="3" operator="greaterThanOrEqual">
      <formula>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999"/>
  <sheetViews>
    <sheetView workbookViewId="0"/>
  </sheetViews>
  <sheetFormatPr baseColWidth="10" defaultColWidth="14.44140625" defaultRowHeight="15" customHeight="1"/>
  <cols>
    <col min="1" max="1" width="40.44140625" customWidth="1"/>
    <col min="2" max="2" width="9.44140625" customWidth="1"/>
  </cols>
  <sheetData>
    <row r="1" spans="1:26">
      <c r="A1" s="63" t="s">
        <v>141</v>
      </c>
      <c r="B1" s="64" t="s">
        <v>142</v>
      </c>
      <c r="C1" s="65" t="s">
        <v>143</v>
      </c>
      <c r="D1" s="66" t="s">
        <v>144</v>
      </c>
      <c r="E1" s="67" t="s">
        <v>145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68" t="s">
        <v>146</v>
      </c>
      <c r="B2" s="69">
        <v>45645</v>
      </c>
      <c r="C2" s="68" t="s">
        <v>147</v>
      </c>
      <c r="D2" s="70" t="s">
        <v>148</v>
      </c>
      <c r="E2" s="71">
        <v>2</v>
      </c>
      <c r="F2" s="10">
        <v>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72" t="s">
        <v>149</v>
      </c>
      <c r="B3" s="73">
        <v>45665</v>
      </c>
      <c r="C3" s="72" t="s">
        <v>147</v>
      </c>
      <c r="D3" s="74" t="s">
        <v>148</v>
      </c>
      <c r="E3" s="75">
        <v>2</v>
      </c>
      <c r="F3" s="10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76" t="s">
        <v>150</v>
      </c>
      <c r="B4" s="73">
        <v>45669</v>
      </c>
      <c r="C4" s="72" t="s">
        <v>147</v>
      </c>
      <c r="D4" s="74" t="s">
        <v>148</v>
      </c>
      <c r="E4" s="75">
        <v>2</v>
      </c>
      <c r="F4" s="10">
        <v>3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76" t="s">
        <v>151</v>
      </c>
      <c r="B5" s="73">
        <v>45672</v>
      </c>
      <c r="C5" s="72" t="s">
        <v>147</v>
      </c>
      <c r="D5" s="74" t="s">
        <v>152</v>
      </c>
      <c r="E5" s="75">
        <v>2</v>
      </c>
      <c r="F5" s="10">
        <v>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77" t="s">
        <v>153</v>
      </c>
      <c r="B6" s="73">
        <v>45676</v>
      </c>
      <c r="C6" s="72" t="s">
        <v>147</v>
      </c>
      <c r="D6" s="74" t="s">
        <v>148</v>
      </c>
      <c r="E6" s="75">
        <v>2</v>
      </c>
      <c r="F6" s="10">
        <v>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72" t="s">
        <v>154</v>
      </c>
      <c r="B7" s="73">
        <v>45679</v>
      </c>
      <c r="C7" s="72" t="s">
        <v>147</v>
      </c>
      <c r="D7" s="74" t="s">
        <v>148</v>
      </c>
      <c r="E7" s="75">
        <v>2</v>
      </c>
      <c r="F7" s="10">
        <v>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72" t="s">
        <v>155</v>
      </c>
      <c r="B8" s="73">
        <v>45683</v>
      </c>
      <c r="C8" s="72" t="s">
        <v>147</v>
      </c>
      <c r="D8" s="74" t="s">
        <v>148</v>
      </c>
      <c r="E8" s="75">
        <v>2</v>
      </c>
      <c r="F8" s="10">
        <v>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72" t="s">
        <v>156</v>
      </c>
      <c r="B9" s="73">
        <v>45691</v>
      </c>
      <c r="C9" s="72" t="s">
        <v>147</v>
      </c>
      <c r="D9" s="74" t="s">
        <v>148</v>
      </c>
      <c r="E9" s="75">
        <v>2</v>
      </c>
      <c r="F9" s="10">
        <v>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72" t="s">
        <v>157</v>
      </c>
      <c r="B10" s="73">
        <v>45699</v>
      </c>
      <c r="C10" s="72" t="s">
        <v>147</v>
      </c>
      <c r="D10" s="74" t="s">
        <v>152</v>
      </c>
      <c r="E10" s="75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72" t="s">
        <v>158</v>
      </c>
      <c r="B11" s="73">
        <v>45702</v>
      </c>
      <c r="C11" s="72" t="s">
        <v>159</v>
      </c>
      <c r="D11" s="74" t="s">
        <v>148</v>
      </c>
      <c r="E11" s="75">
        <v>2</v>
      </c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72" t="s">
        <v>160</v>
      </c>
      <c r="B12" s="73">
        <v>45707</v>
      </c>
      <c r="C12" s="72" t="s">
        <v>147</v>
      </c>
      <c r="D12" s="74" t="s">
        <v>152</v>
      </c>
      <c r="E12" s="75">
        <v>2</v>
      </c>
      <c r="F12" s="10">
        <v>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72" t="s">
        <v>161</v>
      </c>
      <c r="B13" s="73">
        <v>45709</v>
      </c>
      <c r="C13" s="72" t="s">
        <v>147</v>
      </c>
      <c r="D13" s="74" t="s">
        <v>152</v>
      </c>
      <c r="E13" s="75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72" t="s">
        <v>162</v>
      </c>
      <c r="B14" s="73">
        <v>45711</v>
      </c>
      <c r="C14" s="72" t="s">
        <v>147</v>
      </c>
      <c r="D14" s="74" t="s">
        <v>152</v>
      </c>
      <c r="E14" s="75">
        <v>2</v>
      </c>
      <c r="F14" s="10">
        <v>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72" t="s">
        <v>163</v>
      </c>
      <c r="B15" s="73">
        <v>45713</v>
      </c>
      <c r="C15" s="72" t="s">
        <v>147</v>
      </c>
      <c r="D15" s="74" t="s">
        <v>148</v>
      </c>
      <c r="E15" s="75">
        <v>2</v>
      </c>
      <c r="F15" s="10">
        <v>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72" t="s">
        <v>164</v>
      </c>
      <c r="B16" s="73">
        <v>45715</v>
      </c>
      <c r="C16" s="72" t="s">
        <v>147</v>
      </c>
      <c r="D16" s="74" t="s">
        <v>152</v>
      </c>
      <c r="E16" s="75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77" t="s">
        <v>165</v>
      </c>
      <c r="B17" s="73">
        <v>45721</v>
      </c>
      <c r="C17" s="72" t="s">
        <v>147</v>
      </c>
      <c r="D17" s="74" t="s">
        <v>148</v>
      </c>
      <c r="E17" s="75">
        <v>2</v>
      </c>
      <c r="F17" s="10">
        <v>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77" t="s">
        <v>166</v>
      </c>
      <c r="B18" s="78">
        <v>45722</v>
      </c>
      <c r="C18" s="72" t="s">
        <v>147</v>
      </c>
      <c r="D18" s="74" t="s">
        <v>148</v>
      </c>
      <c r="E18" s="75">
        <v>2</v>
      </c>
      <c r="F18" s="10">
        <v>3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77" t="s">
        <v>167</v>
      </c>
      <c r="B19" s="78">
        <v>45725</v>
      </c>
      <c r="C19" s="72" t="s">
        <v>147</v>
      </c>
      <c r="D19" s="74" t="s">
        <v>152</v>
      </c>
      <c r="E19" s="75">
        <v>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0"/>
      <c r="C20" s="10"/>
      <c r="D20" s="51" t="s">
        <v>168</v>
      </c>
      <c r="E20" s="51"/>
      <c r="F20" s="10">
        <v>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0"/>
      <c r="C21" s="10"/>
      <c r="D21" s="51" t="s">
        <v>168</v>
      </c>
      <c r="E21" s="51"/>
      <c r="F21" s="10">
        <v>4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0"/>
      <c r="C22" s="10"/>
      <c r="D22" s="51" t="s">
        <v>169</v>
      </c>
      <c r="E22" s="51"/>
      <c r="F22" s="10">
        <v>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0"/>
      <c r="C23" s="10"/>
      <c r="D23" s="51"/>
      <c r="E23" s="51"/>
      <c r="F23" s="10">
        <f>SUM(F2:F22)</f>
        <v>55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79" t="s">
        <v>170</v>
      </c>
      <c r="B24" s="80">
        <v>45742</v>
      </c>
      <c r="C24" s="72" t="s">
        <v>147</v>
      </c>
      <c r="D24" s="74" t="s">
        <v>148</v>
      </c>
      <c r="E24" s="75">
        <v>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79" t="s">
        <v>171</v>
      </c>
      <c r="B25" s="80">
        <v>45744</v>
      </c>
      <c r="C25" s="72" t="s">
        <v>147</v>
      </c>
      <c r="D25" s="74" t="s">
        <v>148</v>
      </c>
      <c r="E25" s="75">
        <v>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79" t="s">
        <v>172</v>
      </c>
      <c r="B26" s="80">
        <v>45746</v>
      </c>
      <c r="C26" s="72" t="s">
        <v>147</v>
      </c>
      <c r="D26" s="74" t="s">
        <v>148</v>
      </c>
      <c r="E26" s="75">
        <v>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79" t="s">
        <v>173</v>
      </c>
      <c r="B27" s="80">
        <v>45753</v>
      </c>
      <c r="C27" s="72" t="s">
        <v>147</v>
      </c>
      <c r="D27" s="74" t="s">
        <v>152</v>
      </c>
      <c r="E27" s="75">
        <v>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79" t="s">
        <v>174</v>
      </c>
      <c r="B28" s="80">
        <v>45757</v>
      </c>
      <c r="C28" s="72" t="s">
        <v>147</v>
      </c>
      <c r="D28" s="74" t="s">
        <v>148</v>
      </c>
      <c r="E28" s="75">
        <v>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autoFilter ref="A1:C28" xr:uid="{00000000-0009-0000-0000-00000C000000}"/>
  <dataValidations count="2">
    <dataValidation type="list" allowBlank="1" showErrorMessage="1" sqref="D2:D19 D24:D28" xr:uid="{00000000-0002-0000-0C00-000000000000}">
      <formula1>"Obligatoria,Voluntaria"</formula1>
    </dataValidation>
    <dataValidation type="list" allowBlank="1" showErrorMessage="1" sqref="C2:C19 C24:C28" xr:uid="{00000000-0002-0000-0C00-000001000000}">
      <formula1>"Tarea,Quizz"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1000"/>
  <sheetViews>
    <sheetView workbookViewId="0">
      <selection activeCell="A2" sqref="A2:A27"/>
    </sheetView>
  </sheetViews>
  <sheetFormatPr baseColWidth="10" defaultColWidth="14.44140625" defaultRowHeight="15" customHeight="1"/>
  <cols>
    <col min="1" max="1" width="33.88671875" customWidth="1"/>
    <col min="2" max="2" width="42.44140625" customWidth="1"/>
  </cols>
  <sheetData>
    <row r="1" spans="1:26">
      <c r="A1" s="40" t="s">
        <v>54</v>
      </c>
      <c r="B1" s="81" t="s">
        <v>175</v>
      </c>
      <c r="C1" s="82" t="s">
        <v>176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2" t="s">
        <v>178</v>
      </c>
      <c r="B2" s="41" t="s">
        <v>177</v>
      </c>
      <c r="C2" s="10" t="s">
        <v>178</v>
      </c>
      <c r="D2" s="44"/>
      <c r="E2" s="4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2" t="s">
        <v>181</v>
      </c>
      <c r="B3" s="41" t="s">
        <v>179</v>
      </c>
      <c r="C3" s="10" t="s">
        <v>178</v>
      </c>
      <c r="D3" s="44"/>
      <c r="E3" s="44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2" t="s">
        <v>184</v>
      </c>
      <c r="B4" s="41" t="s">
        <v>179</v>
      </c>
      <c r="C4" s="10" t="s">
        <v>178</v>
      </c>
      <c r="D4" s="44"/>
      <c r="E4" s="4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2" t="s">
        <v>186</v>
      </c>
      <c r="B5" s="41" t="s">
        <v>180</v>
      </c>
      <c r="C5" s="10" t="s">
        <v>178</v>
      </c>
      <c r="D5" s="44"/>
      <c r="E5" s="44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2" t="s">
        <v>25</v>
      </c>
      <c r="B6" s="41" t="s">
        <v>180</v>
      </c>
      <c r="C6" s="10" t="s">
        <v>181</v>
      </c>
      <c r="D6" s="44"/>
      <c r="E6" s="44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2" t="s">
        <v>188</v>
      </c>
      <c r="B7" s="41" t="s">
        <v>180</v>
      </c>
      <c r="C7" s="10" t="s">
        <v>181</v>
      </c>
      <c r="D7" s="44"/>
      <c r="E7" s="4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2" t="s">
        <v>189</v>
      </c>
      <c r="B8" s="41" t="s">
        <v>179</v>
      </c>
      <c r="C8" s="10" t="s">
        <v>181</v>
      </c>
      <c r="D8" s="44"/>
      <c r="E8" s="4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2" t="s">
        <v>190</v>
      </c>
      <c r="B9" s="41" t="s">
        <v>182</v>
      </c>
      <c r="C9" s="10" t="s">
        <v>181</v>
      </c>
      <c r="D9" s="44"/>
      <c r="E9" s="4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2" t="s">
        <v>191</v>
      </c>
      <c r="B10" s="41" t="s">
        <v>183</v>
      </c>
      <c r="C10" s="10" t="s">
        <v>184</v>
      </c>
      <c r="D10" s="44"/>
      <c r="E10" s="4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2" t="s">
        <v>192</v>
      </c>
      <c r="B11" s="41" t="s">
        <v>185</v>
      </c>
      <c r="C11" s="10" t="s">
        <v>184</v>
      </c>
      <c r="D11" s="44"/>
      <c r="E11" s="4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2" t="s">
        <v>193</v>
      </c>
      <c r="B12" s="41" t="s">
        <v>185</v>
      </c>
      <c r="C12" s="10" t="s">
        <v>184</v>
      </c>
      <c r="D12" s="44"/>
      <c r="E12" s="44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2" t="s">
        <v>194</v>
      </c>
      <c r="C13" s="10" t="s">
        <v>184</v>
      </c>
      <c r="D13" s="44"/>
      <c r="E13" s="44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2" t="s">
        <v>90</v>
      </c>
      <c r="C14" s="10" t="s">
        <v>184</v>
      </c>
      <c r="D14" s="44"/>
      <c r="E14" s="4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2" t="s">
        <v>195</v>
      </c>
      <c r="B15" s="41" t="s">
        <v>179</v>
      </c>
      <c r="C15" s="10" t="s">
        <v>186</v>
      </c>
      <c r="D15" s="44"/>
      <c r="E15" s="4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2" t="s">
        <v>204</v>
      </c>
      <c r="B16" s="41" t="s">
        <v>180</v>
      </c>
      <c r="C16" s="10" t="s">
        <v>186</v>
      </c>
      <c r="D16" s="44"/>
      <c r="E16" s="44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2" t="s">
        <v>205</v>
      </c>
      <c r="B17" s="41" t="s">
        <v>179</v>
      </c>
      <c r="C17" s="10" t="s">
        <v>186</v>
      </c>
      <c r="D17" s="44"/>
      <c r="E17" s="4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2" t="s">
        <v>196</v>
      </c>
      <c r="B18" s="41" t="s">
        <v>180</v>
      </c>
      <c r="C18" s="10" t="s">
        <v>186</v>
      </c>
      <c r="D18" s="44"/>
      <c r="E18" s="4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2" t="s">
        <v>206</v>
      </c>
      <c r="B19" s="41" t="s">
        <v>183</v>
      </c>
      <c r="C19" s="10" t="s">
        <v>25</v>
      </c>
      <c r="D19" s="44"/>
      <c r="E19" s="4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2" t="s">
        <v>197</v>
      </c>
      <c r="B20" s="41" t="s">
        <v>187</v>
      </c>
      <c r="C20" s="10" t="s">
        <v>25</v>
      </c>
      <c r="D20" s="44"/>
      <c r="E20" s="4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2" t="s">
        <v>198</v>
      </c>
      <c r="B21" s="41" t="s">
        <v>180</v>
      </c>
      <c r="C21" s="10" t="s">
        <v>25</v>
      </c>
      <c r="D21" s="44"/>
      <c r="E21" s="4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2" t="s">
        <v>199</v>
      </c>
      <c r="C22" s="10" t="s">
        <v>25</v>
      </c>
      <c r="D22" s="44"/>
      <c r="E22" s="4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2" t="s">
        <v>200</v>
      </c>
      <c r="B23" s="41" t="s">
        <v>183</v>
      </c>
      <c r="C23" s="10" t="s">
        <v>188</v>
      </c>
      <c r="D23" s="44"/>
      <c r="E23" s="4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2" t="s">
        <v>201</v>
      </c>
      <c r="B24" s="41" t="s">
        <v>179</v>
      </c>
      <c r="C24" s="10" t="s">
        <v>188</v>
      </c>
      <c r="D24" s="44"/>
      <c r="E24" s="4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2" t="s">
        <v>202</v>
      </c>
      <c r="B25" s="41" t="s">
        <v>180</v>
      </c>
      <c r="C25" s="10" t="s">
        <v>188</v>
      </c>
      <c r="D25" s="44"/>
      <c r="E25" s="4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2" t="s">
        <v>207</v>
      </c>
      <c r="C26" s="10" t="s">
        <v>188</v>
      </c>
      <c r="D26" s="44"/>
      <c r="E26" s="4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2" t="s">
        <v>203</v>
      </c>
      <c r="C27" s="10" t="s">
        <v>188</v>
      </c>
      <c r="D27" s="44"/>
      <c r="E27" s="4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autoFilter ref="A1:C27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44140625" defaultRowHeight="15" customHeight="1"/>
  <cols>
    <col min="1" max="1" width="6.6640625" customWidth="1"/>
    <col min="2" max="2" width="11" customWidth="1"/>
    <col min="3" max="3" width="11.6640625" customWidth="1"/>
    <col min="4" max="4" width="57.33203125" customWidth="1"/>
    <col min="5" max="5" width="52.88671875" customWidth="1"/>
    <col min="6" max="6" width="42.109375" customWidth="1"/>
    <col min="7" max="26" width="10.6640625" customWidth="1"/>
  </cols>
  <sheetData>
    <row r="1" spans="1:26" ht="13.5" customHeight="1">
      <c r="A1" s="13" t="s">
        <v>26</v>
      </c>
      <c r="B1" s="13" t="s">
        <v>27</v>
      </c>
      <c r="C1" s="13" t="s">
        <v>28</v>
      </c>
      <c r="D1" s="13" t="s">
        <v>29</v>
      </c>
      <c r="E1" s="13" t="s">
        <v>30</v>
      </c>
      <c r="F1" s="13" t="s">
        <v>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>
        <v>1</v>
      </c>
      <c r="B2" s="14" t="s">
        <v>32</v>
      </c>
      <c r="C2" s="14">
        <v>25</v>
      </c>
      <c r="D2" s="3" t="s">
        <v>33</v>
      </c>
      <c r="E2" s="3" t="s">
        <v>32</v>
      </c>
      <c r="F2" s="3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14">
        <v>2</v>
      </c>
      <c r="B3" s="14">
        <f t="shared" ref="B3:B10" si="0">+C2+1</f>
        <v>26</v>
      </c>
      <c r="C3" s="14">
        <v>50</v>
      </c>
      <c r="D3" s="3" t="s">
        <v>34</v>
      </c>
      <c r="E3" s="3" t="s">
        <v>35</v>
      </c>
      <c r="F3" s="3" t="s">
        <v>36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14">
        <v>3</v>
      </c>
      <c r="B4" s="14">
        <f t="shared" si="0"/>
        <v>51</v>
      </c>
      <c r="C4" s="14">
        <v>75</v>
      </c>
      <c r="D4" s="3" t="s">
        <v>37</v>
      </c>
      <c r="E4" s="3" t="s">
        <v>38</v>
      </c>
      <c r="F4" s="3" t="s">
        <v>39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14">
        <v>4</v>
      </c>
      <c r="B5" s="14">
        <f t="shared" si="0"/>
        <v>76</v>
      </c>
      <c r="C5" s="14">
        <v>100</v>
      </c>
      <c r="D5" s="3" t="s">
        <v>40</v>
      </c>
      <c r="E5" s="3" t="s">
        <v>41</v>
      </c>
      <c r="F5" s="3" t="s">
        <v>39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14">
        <v>5</v>
      </c>
      <c r="B6" s="14">
        <f t="shared" si="0"/>
        <v>101</v>
      </c>
      <c r="C6" s="14">
        <v>125</v>
      </c>
      <c r="D6" s="3" t="s">
        <v>42</v>
      </c>
      <c r="E6" s="15" t="s">
        <v>43</v>
      </c>
      <c r="F6" s="16" t="s">
        <v>39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14">
        <v>6</v>
      </c>
      <c r="B7" s="14">
        <f t="shared" si="0"/>
        <v>126</v>
      </c>
      <c r="C7" s="14">
        <v>150</v>
      </c>
      <c r="D7" s="3" t="s">
        <v>44</v>
      </c>
      <c r="E7" s="3" t="s">
        <v>45</v>
      </c>
      <c r="F7" s="3" t="s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14">
        <v>7</v>
      </c>
      <c r="B8" s="14">
        <f t="shared" si="0"/>
        <v>151</v>
      </c>
      <c r="C8" s="14">
        <v>175</v>
      </c>
      <c r="D8" s="3" t="s">
        <v>47</v>
      </c>
      <c r="E8" s="3" t="s">
        <v>48</v>
      </c>
      <c r="F8" s="3" t="s">
        <v>39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14">
        <v>8</v>
      </c>
      <c r="B9" s="14">
        <f t="shared" si="0"/>
        <v>176</v>
      </c>
      <c r="C9" s="14">
        <v>200</v>
      </c>
      <c r="D9" s="3" t="s">
        <v>49</v>
      </c>
      <c r="E9" s="3" t="s">
        <v>50</v>
      </c>
      <c r="F9" s="3" t="s">
        <v>39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14">
        <v>9</v>
      </c>
      <c r="B10" s="14">
        <f t="shared" si="0"/>
        <v>201</v>
      </c>
      <c r="C10" s="14" t="s">
        <v>32</v>
      </c>
      <c r="D10" s="3" t="s">
        <v>51</v>
      </c>
      <c r="E10" s="3" t="s">
        <v>52</v>
      </c>
      <c r="F10" s="3" t="s">
        <v>53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14"/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4"/>
      <c r="B12" s="14"/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14"/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14"/>
      <c r="B14" s="14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14"/>
      <c r="B15" s="14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14"/>
      <c r="B16" s="14"/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14"/>
      <c r="B17" s="14"/>
      <c r="C17" s="1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14"/>
      <c r="B18" s="14"/>
      <c r="C18" s="1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14"/>
      <c r="B19" s="14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14"/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14"/>
      <c r="B22" s="14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14"/>
      <c r="B23" s="14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14"/>
      <c r="B24" s="14"/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14"/>
      <c r="B25" s="14"/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14"/>
      <c r="B26" s="14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14"/>
      <c r="B27" s="14"/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14"/>
      <c r="B28" s="14"/>
      <c r="C28" s="1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14"/>
      <c r="B29" s="14"/>
      <c r="C29" s="1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14"/>
      <c r="B30" s="14"/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14"/>
      <c r="B31" s="14"/>
      <c r="C31" s="1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14"/>
      <c r="B32" s="14"/>
      <c r="C32" s="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4"/>
      <c r="B33" s="14"/>
      <c r="C33" s="1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4"/>
      <c r="B34" s="14"/>
      <c r="C34" s="1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14"/>
      <c r="B35" s="14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14"/>
      <c r="B36" s="14"/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14"/>
      <c r="B37" s="14"/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14"/>
      <c r="B38" s="14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14"/>
      <c r="B39" s="14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14"/>
      <c r="B40" s="14"/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14"/>
      <c r="B41" s="14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14"/>
      <c r="B42" s="14"/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14"/>
      <c r="B43" s="14"/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14"/>
      <c r="B44" s="14"/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14"/>
      <c r="B45" s="14"/>
      <c r="C45" s="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14"/>
      <c r="B46" s="14"/>
      <c r="C46" s="1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14"/>
      <c r="B47" s="14"/>
      <c r="C47" s="1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14"/>
      <c r="B48" s="14"/>
      <c r="C48" s="1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14"/>
      <c r="B49" s="14"/>
      <c r="C49" s="1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14"/>
      <c r="B50" s="14"/>
      <c r="C50" s="1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14"/>
      <c r="B51" s="14"/>
      <c r="C51" s="1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14"/>
      <c r="B52" s="14"/>
      <c r="C52" s="1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14"/>
      <c r="B53" s="14"/>
      <c r="C53" s="1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14"/>
      <c r="B54" s="14"/>
      <c r="C54" s="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14"/>
      <c r="B55" s="14"/>
      <c r="C55" s="1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14"/>
      <c r="B56" s="14"/>
      <c r="C56" s="1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14"/>
      <c r="B57" s="14"/>
      <c r="C57" s="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14"/>
      <c r="B58" s="14"/>
      <c r="C58" s="1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14"/>
      <c r="B59" s="14"/>
      <c r="C59" s="1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14"/>
      <c r="B60" s="14"/>
      <c r="C60" s="1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14"/>
      <c r="B61" s="14"/>
      <c r="C61" s="1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14"/>
      <c r="B62" s="14"/>
      <c r="C62" s="1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14"/>
      <c r="B63" s="14"/>
      <c r="C63" s="1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14"/>
      <c r="B64" s="14"/>
      <c r="C64" s="1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14"/>
      <c r="B65" s="14"/>
      <c r="C65" s="1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14"/>
      <c r="B66" s="14"/>
      <c r="C66" s="1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14"/>
      <c r="B67" s="14"/>
      <c r="C67" s="1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14"/>
      <c r="B68" s="14"/>
      <c r="C68" s="1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14"/>
      <c r="B69" s="14"/>
      <c r="C69" s="1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14"/>
      <c r="B70" s="14"/>
      <c r="C70" s="1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14"/>
      <c r="B71" s="14"/>
      <c r="C71" s="1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14"/>
      <c r="B72" s="14"/>
      <c r="C72" s="1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14"/>
      <c r="B73" s="14"/>
      <c r="C73" s="1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14"/>
      <c r="B74" s="14"/>
      <c r="C74" s="1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14"/>
      <c r="B75" s="14"/>
      <c r="C75" s="1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14"/>
      <c r="B76" s="14"/>
      <c r="C76" s="1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14"/>
      <c r="B77" s="14"/>
      <c r="C77" s="1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14"/>
      <c r="B78" s="14"/>
      <c r="C78" s="1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14"/>
      <c r="B79" s="14"/>
      <c r="C79" s="1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14"/>
      <c r="B80" s="14"/>
      <c r="C80" s="1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14"/>
      <c r="B81" s="14"/>
      <c r="C81" s="1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14"/>
      <c r="B82" s="14"/>
      <c r="C82" s="1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14"/>
      <c r="B83" s="14"/>
      <c r="C83" s="1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14"/>
      <c r="B84" s="14"/>
      <c r="C84" s="1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14"/>
      <c r="B85" s="14"/>
      <c r="C85" s="1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14"/>
      <c r="B86" s="14"/>
      <c r="C86" s="1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14"/>
      <c r="B87" s="14"/>
      <c r="C87" s="1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14"/>
      <c r="B88" s="14"/>
      <c r="C88" s="1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14"/>
      <c r="B89" s="14"/>
      <c r="C89" s="1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14"/>
      <c r="B90" s="14"/>
      <c r="C90" s="1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14"/>
      <c r="B91" s="14"/>
      <c r="C91" s="1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14"/>
      <c r="B92" s="14"/>
      <c r="C92" s="1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14"/>
      <c r="B93" s="14"/>
      <c r="C93" s="1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14"/>
      <c r="B94" s="14"/>
      <c r="C94" s="1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14"/>
      <c r="B95" s="14"/>
      <c r="C95" s="1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14"/>
      <c r="B96" s="14"/>
      <c r="C96" s="1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14"/>
      <c r="B97" s="14"/>
      <c r="C97" s="1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14"/>
      <c r="B98" s="14"/>
      <c r="C98" s="1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14"/>
      <c r="B99" s="14"/>
      <c r="C99" s="1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14"/>
      <c r="B100" s="14"/>
      <c r="C100" s="1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14"/>
      <c r="B101" s="14"/>
      <c r="C101" s="1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14"/>
      <c r="B102" s="14"/>
      <c r="C102" s="1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14"/>
      <c r="B103" s="14"/>
      <c r="C103" s="1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14"/>
      <c r="B104" s="14"/>
      <c r="C104" s="1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14"/>
      <c r="B105" s="14"/>
      <c r="C105" s="1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14"/>
      <c r="B106" s="14"/>
      <c r="C106" s="1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14"/>
      <c r="B107" s="14"/>
      <c r="C107" s="1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14"/>
      <c r="B108" s="14"/>
      <c r="C108" s="1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14"/>
      <c r="B109" s="14"/>
      <c r="C109" s="1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14"/>
      <c r="B110" s="14"/>
      <c r="C110" s="1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14"/>
      <c r="B111" s="14"/>
      <c r="C111" s="1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14"/>
      <c r="B112" s="14"/>
      <c r="C112" s="1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14"/>
      <c r="B113" s="14"/>
      <c r="C113" s="1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14"/>
      <c r="B114" s="14"/>
      <c r="C114" s="1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14"/>
      <c r="B115" s="14"/>
      <c r="C115" s="1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14"/>
      <c r="B116" s="14"/>
      <c r="C116" s="1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14"/>
      <c r="B117" s="14"/>
      <c r="C117" s="1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14"/>
      <c r="B118" s="14"/>
      <c r="C118" s="1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14"/>
      <c r="B119" s="14"/>
      <c r="C119" s="1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14"/>
      <c r="B120" s="14"/>
      <c r="C120" s="1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14"/>
      <c r="B121" s="14"/>
      <c r="C121" s="1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14"/>
      <c r="B122" s="14"/>
      <c r="C122" s="1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14"/>
      <c r="B123" s="14"/>
      <c r="C123" s="1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14"/>
      <c r="B124" s="14"/>
      <c r="C124" s="1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14"/>
      <c r="B125" s="14"/>
      <c r="C125" s="1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14"/>
      <c r="B126" s="14"/>
      <c r="C126" s="1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14"/>
      <c r="B127" s="14"/>
      <c r="C127" s="1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14"/>
      <c r="B128" s="14"/>
      <c r="C128" s="1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14"/>
      <c r="B129" s="14"/>
      <c r="C129" s="1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14"/>
      <c r="B130" s="14"/>
      <c r="C130" s="1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14"/>
      <c r="B131" s="14"/>
      <c r="C131" s="1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14"/>
      <c r="B132" s="14"/>
      <c r="C132" s="1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14"/>
      <c r="B133" s="14"/>
      <c r="C133" s="1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14"/>
      <c r="B134" s="14"/>
      <c r="C134" s="1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14"/>
      <c r="B135" s="14"/>
      <c r="C135" s="1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14"/>
      <c r="B136" s="14"/>
      <c r="C136" s="1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14"/>
      <c r="B137" s="14"/>
      <c r="C137" s="1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14"/>
      <c r="B138" s="14"/>
      <c r="C138" s="1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14"/>
      <c r="B139" s="14"/>
      <c r="C139" s="1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14"/>
      <c r="B140" s="14"/>
      <c r="C140" s="1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14"/>
      <c r="B141" s="14"/>
      <c r="C141" s="1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14"/>
      <c r="B142" s="14"/>
      <c r="C142" s="1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14"/>
      <c r="B143" s="14"/>
      <c r="C143" s="1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14"/>
      <c r="B144" s="14"/>
      <c r="C144" s="1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14"/>
      <c r="B145" s="14"/>
      <c r="C145" s="1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14"/>
      <c r="B146" s="14"/>
      <c r="C146" s="1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14"/>
      <c r="B147" s="14"/>
      <c r="C147" s="1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14"/>
      <c r="B148" s="14"/>
      <c r="C148" s="1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14"/>
      <c r="B149" s="14"/>
      <c r="C149" s="1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14"/>
      <c r="B150" s="14"/>
      <c r="C150" s="1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14"/>
      <c r="B151" s="14"/>
      <c r="C151" s="1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14"/>
      <c r="B152" s="14"/>
      <c r="C152" s="1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14"/>
      <c r="B153" s="14"/>
      <c r="C153" s="1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14"/>
      <c r="B154" s="14"/>
      <c r="C154" s="1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14"/>
      <c r="B155" s="14"/>
      <c r="C155" s="1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14"/>
      <c r="B156" s="14"/>
      <c r="C156" s="1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14"/>
      <c r="B157" s="14"/>
      <c r="C157" s="1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14"/>
      <c r="B158" s="14"/>
      <c r="C158" s="1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14"/>
      <c r="B159" s="14"/>
      <c r="C159" s="1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14"/>
      <c r="B160" s="14"/>
      <c r="C160" s="1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14"/>
      <c r="B161" s="14"/>
      <c r="C161" s="1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14"/>
      <c r="B162" s="14"/>
      <c r="C162" s="1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14"/>
      <c r="B163" s="14"/>
      <c r="C163" s="1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14"/>
      <c r="B164" s="14"/>
      <c r="C164" s="1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14"/>
      <c r="B165" s="14"/>
      <c r="C165" s="1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14"/>
      <c r="B166" s="14"/>
      <c r="C166" s="1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14"/>
      <c r="B167" s="14"/>
      <c r="C167" s="1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14"/>
      <c r="B168" s="14"/>
      <c r="C168" s="1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14"/>
      <c r="B169" s="14"/>
      <c r="C169" s="1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14"/>
      <c r="B170" s="14"/>
      <c r="C170" s="1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14"/>
      <c r="B171" s="14"/>
      <c r="C171" s="1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14"/>
      <c r="B172" s="14"/>
      <c r="C172" s="1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14"/>
      <c r="B173" s="14"/>
      <c r="C173" s="1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14"/>
      <c r="B174" s="14"/>
      <c r="C174" s="1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14"/>
      <c r="B175" s="14"/>
      <c r="C175" s="1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14"/>
      <c r="B176" s="14"/>
      <c r="C176" s="1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14"/>
      <c r="B177" s="14"/>
      <c r="C177" s="1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14"/>
      <c r="B178" s="14"/>
      <c r="C178" s="1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14"/>
      <c r="B179" s="14"/>
      <c r="C179" s="1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14"/>
      <c r="B180" s="14"/>
      <c r="C180" s="1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14"/>
      <c r="B181" s="14"/>
      <c r="C181" s="1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14"/>
      <c r="B182" s="14"/>
      <c r="C182" s="1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14"/>
      <c r="B183" s="14"/>
      <c r="C183" s="1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14"/>
      <c r="B184" s="14"/>
      <c r="C184" s="1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14"/>
      <c r="B185" s="14"/>
      <c r="C185" s="1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14"/>
      <c r="B186" s="14"/>
      <c r="C186" s="1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14"/>
      <c r="B187" s="14"/>
      <c r="C187" s="1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14"/>
      <c r="B188" s="14"/>
      <c r="C188" s="1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14"/>
      <c r="B189" s="14"/>
      <c r="C189" s="1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14"/>
      <c r="B190" s="14"/>
      <c r="C190" s="1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14"/>
      <c r="B191" s="14"/>
      <c r="C191" s="1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14"/>
      <c r="B192" s="14"/>
      <c r="C192" s="1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14"/>
      <c r="B193" s="14"/>
      <c r="C193" s="1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14"/>
      <c r="B194" s="14"/>
      <c r="C194" s="1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14"/>
      <c r="B195" s="14"/>
      <c r="C195" s="1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14"/>
      <c r="B196" s="14"/>
      <c r="C196" s="1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14"/>
      <c r="B197" s="14"/>
      <c r="C197" s="1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14"/>
      <c r="B198" s="14"/>
      <c r="C198" s="1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14"/>
      <c r="B199" s="14"/>
      <c r="C199" s="1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14"/>
      <c r="B200" s="14"/>
      <c r="C200" s="1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14"/>
      <c r="B201" s="14"/>
      <c r="C201" s="1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14"/>
      <c r="B202" s="14"/>
      <c r="C202" s="1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14"/>
      <c r="B203" s="14"/>
      <c r="C203" s="1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14"/>
      <c r="B204" s="14"/>
      <c r="C204" s="1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14"/>
      <c r="B205" s="14"/>
      <c r="C205" s="1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14"/>
      <c r="B206" s="14"/>
      <c r="C206" s="1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14"/>
      <c r="B207" s="14"/>
      <c r="C207" s="1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14"/>
      <c r="B208" s="14"/>
      <c r="C208" s="1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14"/>
      <c r="B209" s="14"/>
      <c r="C209" s="1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14"/>
      <c r="B210" s="14"/>
      <c r="C210" s="1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14"/>
      <c r="B211" s="14"/>
      <c r="C211" s="1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14"/>
      <c r="B212" s="14"/>
      <c r="C212" s="1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14"/>
      <c r="B213" s="14"/>
      <c r="C213" s="1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14"/>
      <c r="B214" s="14"/>
      <c r="C214" s="1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14"/>
      <c r="B215" s="14"/>
      <c r="C215" s="1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14"/>
      <c r="B216" s="14"/>
      <c r="C216" s="1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14"/>
      <c r="B217" s="14"/>
      <c r="C217" s="1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14"/>
      <c r="B218" s="14"/>
      <c r="C218" s="1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14"/>
      <c r="B219" s="14"/>
      <c r="C219" s="1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14"/>
      <c r="B220" s="14"/>
      <c r="C220" s="1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14"/>
      <c r="B221" s="14"/>
      <c r="C221" s="1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14"/>
      <c r="B222" s="14"/>
      <c r="C222" s="1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14"/>
      <c r="B223" s="14"/>
      <c r="C223" s="1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14"/>
      <c r="B224" s="14"/>
      <c r="C224" s="1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14"/>
      <c r="B225" s="14"/>
      <c r="C225" s="1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14"/>
      <c r="B226" s="14"/>
      <c r="C226" s="1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14"/>
      <c r="B227" s="14"/>
      <c r="C227" s="1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14"/>
      <c r="B228" s="14"/>
      <c r="C228" s="1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14"/>
      <c r="B229" s="14"/>
      <c r="C229" s="1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14"/>
      <c r="B230" s="14"/>
      <c r="C230" s="1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14"/>
      <c r="B231" s="14"/>
      <c r="C231" s="1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14"/>
      <c r="B232" s="14"/>
      <c r="C232" s="1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14"/>
      <c r="B233" s="14"/>
      <c r="C233" s="1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14"/>
      <c r="B234" s="14"/>
      <c r="C234" s="1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14"/>
      <c r="B235" s="14"/>
      <c r="C235" s="1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14"/>
      <c r="B236" s="14"/>
      <c r="C236" s="1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14"/>
      <c r="B237" s="14"/>
      <c r="C237" s="1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14"/>
      <c r="B238" s="14"/>
      <c r="C238" s="1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14"/>
      <c r="B239" s="14"/>
      <c r="C239" s="1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14"/>
      <c r="B240" s="14"/>
      <c r="C240" s="1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14"/>
      <c r="B241" s="14"/>
      <c r="C241" s="1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14"/>
      <c r="B242" s="14"/>
      <c r="C242" s="1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14"/>
      <c r="B243" s="14"/>
      <c r="C243" s="1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14"/>
      <c r="B244" s="14"/>
      <c r="C244" s="1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14"/>
      <c r="B245" s="14"/>
      <c r="C245" s="1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14"/>
      <c r="B246" s="14"/>
      <c r="C246" s="1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14"/>
      <c r="B247" s="14"/>
      <c r="C247" s="1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14"/>
      <c r="B248" s="14"/>
      <c r="C248" s="1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14"/>
      <c r="B249" s="14"/>
      <c r="C249" s="1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14"/>
      <c r="B250" s="14"/>
      <c r="C250" s="1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14"/>
      <c r="B251" s="14"/>
      <c r="C251" s="1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14"/>
      <c r="B252" s="14"/>
      <c r="C252" s="1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14"/>
      <c r="B253" s="14"/>
      <c r="C253" s="1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14"/>
      <c r="B254" s="14"/>
      <c r="C254" s="1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14"/>
      <c r="B255" s="14"/>
      <c r="C255" s="1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14"/>
      <c r="B256" s="14"/>
      <c r="C256" s="1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14"/>
      <c r="B257" s="14"/>
      <c r="C257" s="1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14"/>
      <c r="B258" s="14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14"/>
      <c r="B259" s="14"/>
      <c r="C259" s="1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14"/>
      <c r="B260" s="14"/>
      <c r="C260" s="1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14"/>
      <c r="B261" s="14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14"/>
      <c r="B262" s="14"/>
      <c r="C262" s="1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14"/>
      <c r="B263" s="14"/>
      <c r="C263" s="1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14"/>
      <c r="B264" s="14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14"/>
      <c r="B265" s="14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14"/>
      <c r="B266" s="14"/>
      <c r="C266" s="1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14"/>
      <c r="B267" s="14"/>
      <c r="C267" s="1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14"/>
      <c r="B268" s="14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14"/>
      <c r="B269" s="14"/>
      <c r="C269" s="1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14"/>
      <c r="B270" s="14"/>
      <c r="C270" s="1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14"/>
      <c r="B271" s="14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14"/>
      <c r="B272" s="14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14"/>
      <c r="B273" s="14"/>
      <c r="C273" s="1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14"/>
      <c r="B274" s="14"/>
      <c r="C274" s="1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14"/>
      <c r="B275" s="14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14"/>
      <c r="B276" s="14"/>
      <c r="C276" s="1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14"/>
      <c r="B277" s="14"/>
      <c r="C277" s="1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14"/>
      <c r="B278" s="14"/>
      <c r="C278" s="1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14"/>
      <c r="B279" s="14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14"/>
      <c r="B280" s="14"/>
      <c r="C280" s="1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14"/>
      <c r="B281" s="14"/>
      <c r="C281" s="1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14"/>
      <c r="B282" s="14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14"/>
      <c r="B283" s="14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14"/>
      <c r="B284" s="14"/>
      <c r="C284" s="1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14"/>
      <c r="B285" s="14"/>
      <c r="C285" s="1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14"/>
      <c r="B286" s="14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14"/>
      <c r="B287" s="14"/>
      <c r="C287" s="1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14"/>
      <c r="B288" s="14"/>
      <c r="C288" s="1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14"/>
      <c r="B289" s="14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14"/>
      <c r="B290" s="14"/>
      <c r="C290" s="1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14"/>
      <c r="B291" s="14"/>
      <c r="C291" s="1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14"/>
      <c r="B292" s="14"/>
      <c r="C292" s="1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14"/>
      <c r="B293" s="14"/>
      <c r="C293" s="1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14"/>
      <c r="B294" s="14"/>
      <c r="C294" s="1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14"/>
      <c r="B295" s="14"/>
      <c r="C295" s="1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14"/>
      <c r="B296" s="14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14"/>
      <c r="B297" s="14"/>
      <c r="C297" s="1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14"/>
      <c r="B298" s="14"/>
      <c r="C298" s="1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14"/>
      <c r="B299" s="14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14"/>
      <c r="B300" s="14"/>
      <c r="C300" s="1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14"/>
      <c r="B301" s="14"/>
      <c r="C301" s="1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14"/>
      <c r="B302" s="14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14"/>
      <c r="B303" s="14"/>
      <c r="C303" s="1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14"/>
      <c r="B304" s="14"/>
      <c r="C304" s="1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14"/>
      <c r="B305" s="14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14"/>
      <c r="B306" s="14"/>
      <c r="C306" s="1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14"/>
      <c r="B307" s="14"/>
      <c r="C307" s="1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14"/>
      <c r="B308" s="14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14"/>
      <c r="B309" s="14"/>
      <c r="C309" s="1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14"/>
      <c r="B310" s="14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14"/>
      <c r="B311" s="14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14"/>
      <c r="B312" s="14"/>
      <c r="C312" s="1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14"/>
      <c r="B313" s="14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14"/>
      <c r="B314" s="14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14"/>
      <c r="B315" s="14"/>
      <c r="C315" s="1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14"/>
      <c r="B316" s="14"/>
      <c r="C316" s="1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14"/>
      <c r="B317" s="14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14"/>
      <c r="B318" s="14"/>
      <c r="C318" s="1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14"/>
      <c r="B319" s="14"/>
      <c r="C319" s="1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14"/>
      <c r="B320" s="14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14"/>
      <c r="B321" s="14"/>
      <c r="C321" s="1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14"/>
      <c r="B322" s="14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14"/>
      <c r="B323" s="14"/>
      <c r="C323" s="1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14"/>
      <c r="B324" s="14"/>
      <c r="C324" s="1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14"/>
      <c r="B325" s="14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14"/>
      <c r="B326" s="14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14"/>
      <c r="B327" s="14"/>
      <c r="C327" s="1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14"/>
      <c r="B328" s="14"/>
      <c r="C328" s="1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14"/>
      <c r="B329" s="14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14"/>
      <c r="B330" s="14"/>
      <c r="C330" s="1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14"/>
      <c r="B331" s="14"/>
      <c r="C331" s="1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14"/>
      <c r="B332" s="14"/>
      <c r="C332" s="1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14"/>
      <c r="B333" s="14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14"/>
      <c r="B334" s="14"/>
      <c r="C334" s="1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14"/>
      <c r="B335" s="14"/>
      <c r="C335" s="1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14"/>
      <c r="B336" s="14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14"/>
      <c r="B337" s="14"/>
      <c r="C337" s="1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14"/>
      <c r="B338" s="14"/>
      <c r="C338" s="1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14"/>
      <c r="B339" s="14"/>
      <c r="C339" s="1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14"/>
      <c r="B340" s="14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14"/>
      <c r="B341" s="14"/>
      <c r="C341" s="1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14"/>
      <c r="B342" s="14"/>
      <c r="C342" s="1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14"/>
      <c r="B343" s="14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14"/>
      <c r="B344" s="14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14"/>
      <c r="B345" s="14"/>
      <c r="C345" s="1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14"/>
      <c r="B346" s="14"/>
      <c r="C346" s="1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14"/>
      <c r="B347" s="14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14"/>
      <c r="B348" s="14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14"/>
      <c r="B349" s="14"/>
      <c r="C349" s="1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14"/>
      <c r="B350" s="14"/>
      <c r="C350" s="1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14"/>
      <c r="B351" s="14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14"/>
      <c r="B352" s="14"/>
      <c r="C352" s="1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14"/>
      <c r="B353" s="14"/>
      <c r="C353" s="1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14"/>
      <c r="B354" s="14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14"/>
      <c r="B355" s="14"/>
      <c r="C355" s="1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14"/>
      <c r="B356" s="14"/>
      <c r="C356" s="1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14"/>
      <c r="B357" s="14"/>
      <c r="C357" s="1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14"/>
      <c r="B358" s="14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14"/>
      <c r="B359" s="14"/>
      <c r="C359" s="1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14"/>
      <c r="B360" s="14"/>
      <c r="C360" s="1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14"/>
      <c r="B361" s="14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14"/>
      <c r="B362" s="14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14"/>
      <c r="B363" s="14"/>
      <c r="C363" s="1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14"/>
      <c r="B364" s="14"/>
      <c r="C364" s="1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14"/>
      <c r="B365" s="14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14"/>
      <c r="B366" s="14"/>
      <c r="C366" s="1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14"/>
      <c r="B367" s="14"/>
      <c r="C367" s="1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14"/>
      <c r="B368" s="14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14"/>
      <c r="B369" s="14"/>
      <c r="C369" s="1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14"/>
      <c r="B370" s="14"/>
      <c r="C370" s="1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14"/>
      <c r="B371" s="14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14"/>
      <c r="B372" s="14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14"/>
      <c r="B373" s="14"/>
      <c r="C373" s="1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14"/>
      <c r="B374" s="14"/>
      <c r="C374" s="1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14"/>
      <c r="B375" s="14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14"/>
      <c r="B376" s="14"/>
      <c r="C376" s="1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14"/>
      <c r="B377" s="14"/>
      <c r="C377" s="1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14"/>
      <c r="B378" s="14"/>
      <c r="C378" s="1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14"/>
      <c r="B379" s="14"/>
      <c r="C379" s="1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14"/>
      <c r="B380" s="14"/>
      <c r="C380" s="1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14"/>
      <c r="B381" s="14"/>
      <c r="C381" s="1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14"/>
      <c r="B382" s="14"/>
      <c r="C382" s="1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14"/>
      <c r="B383" s="14"/>
      <c r="C383" s="1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14"/>
      <c r="B384" s="14"/>
      <c r="C384" s="1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14"/>
      <c r="B385" s="14"/>
      <c r="C385" s="1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14"/>
      <c r="B386" s="14"/>
      <c r="C386" s="1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14"/>
      <c r="B387" s="14"/>
      <c r="C387" s="1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14"/>
      <c r="B388" s="14"/>
      <c r="C388" s="1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14"/>
      <c r="B389" s="14"/>
      <c r="C389" s="1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14"/>
      <c r="B390" s="14"/>
      <c r="C390" s="1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14"/>
      <c r="B391" s="14"/>
      <c r="C391" s="1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14"/>
      <c r="B392" s="14"/>
      <c r="C392" s="1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14"/>
      <c r="B393" s="14"/>
      <c r="C393" s="1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14"/>
      <c r="B394" s="14"/>
      <c r="C394" s="1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14"/>
      <c r="B395" s="14"/>
      <c r="C395" s="1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14"/>
      <c r="B396" s="14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14"/>
      <c r="B397" s="14"/>
      <c r="C397" s="1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14"/>
      <c r="B398" s="14"/>
      <c r="C398" s="1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14"/>
      <c r="B399" s="14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14"/>
      <c r="B400" s="14"/>
      <c r="C400" s="1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14"/>
      <c r="B401" s="14"/>
      <c r="C401" s="1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14"/>
      <c r="B402" s="14"/>
      <c r="C402" s="1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14"/>
      <c r="B403" s="14"/>
      <c r="C403" s="1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14"/>
      <c r="B404" s="14"/>
      <c r="C404" s="1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14"/>
      <c r="B405" s="14"/>
      <c r="C405" s="1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14"/>
      <c r="B406" s="14"/>
      <c r="C406" s="1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14"/>
      <c r="B407" s="14"/>
      <c r="C407" s="1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14"/>
      <c r="B408" s="14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14"/>
      <c r="B409" s="14"/>
      <c r="C409" s="1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14"/>
      <c r="B410" s="14"/>
      <c r="C410" s="1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14"/>
      <c r="B411" s="14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14"/>
      <c r="B412" s="14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14"/>
      <c r="B413" s="14"/>
      <c r="C413" s="1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14"/>
      <c r="B414" s="14"/>
      <c r="C414" s="1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14"/>
      <c r="B415" s="14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14"/>
      <c r="B416" s="14"/>
      <c r="C416" s="1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14"/>
      <c r="B417" s="14"/>
      <c r="C417" s="1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14"/>
      <c r="B418" s="14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14"/>
      <c r="B419" s="14"/>
      <c r="C419" s="1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14"/>
      <c r="B420" s="14"/>
      <c r="C420" s="1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14"/>
      <c r="B421" s="14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14"/>
      <c r="B422" s="14"/>
      <c r="C422" s="1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14"/>
      <c r="B423" s="14"/>
      <c r="C423" s="1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14"/>
      <c r="B424" s="14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14"/>
      <c r="B425" s="14"/>
      <c r="C425" s="1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14"/>
      <c r="B426" s="14"/>
      <c r="C426" s="1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14"/>
      <c r="B427" s="14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14"/>
      <c r="B428" s="14"/>
      <c r="C428" s="1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14"/>
      <c r="B429" s="14"/>
      <c r="C429" s="1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14"/>
      <c r="B430" s="14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14"/>
      <c r="B431" s="14"/>
      <c r="C431" s="1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14"/>
      <c r="B432" s="14"/>
      <c r="C432" s="1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14"/>
      <c r="B433" s="14"/>
      <c r="C433" s="1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14"/>
      <c r="B434" s="14"/>
      <c r="C434" s="1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14"/>
      <c r="B435" s="14"/>
      <c r="C435" s="1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14"/>
      <c r="B436" s="14"/>
      <c r="C436" s="1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14"/>
      <c r="B437" s="14"/>
      <c r="C437" s="1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14"/>
      <c r="B438" s="14"/>
      <c r="C438" s="1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14"/>
      <c r="B439" s="14"/>
      <c r="C439" s="1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14"/>
      <c r="B440" s="14"/>
      <c r="C440" s="1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14"/>
      <c r="B441" s="14"/>
      <c r="C441" s="1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14"/>
      <c r="B442" s="14"/>
      <c r="C442" s="1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14"/>
      <c r="B443" s="14"/>
      <c r="C443" s="1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14"/>
      <c r="B444" s="14"/>
      <c r="C444" s="1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14"/>
      <c r="B445" s="14"/>
      <c r="C445" s="1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14"/>
      <c r="B446" s="14"/>
      <c r="C446" s="1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14"/>
      <c r="B447" s="14"/>
      <c r="C447" s="1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14"/>
      <c r="B448" s="14"/>
      <c r="C448" s="1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14"/>
      <c r="B449" s="14"/>
      <c r="C449" s="1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14"/>
      <c r="B450" s="14"/>
      <c r="C450" s="1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14"/>
      <c r="B451" s="14"/>
      <c r="C451" s="1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14"/>
      <c r="B452" s="14"/>
      <c r="C452" s="1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14"/>
      <c r="B453" s="14"/>
      <c r="C453" s="1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14"/>
      <c r="B454" s="14"/>
      <c r="C454" s="1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14"/>
      <c r="B455" s="14"/>
      <c r="C455" s="1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14"/>
      <c r="B456" s="14"/>
      <c r="C456" s="1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14"/>
      <c r="B457" s="14"/>
      <c r="C457" s="1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14"/>
      <c r="B458" s="14"/>
      <c r="C458" s="1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14"/>
      <c r="B459" s="14"/>
      <c r="C459" s="1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14"/>
      <c r="B460" s="14"/>
      <c r="C460" s="1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14"/>
      <c r="B461" s="14"/>
      <c r="C461" s="1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14"/>
      <c r="B462" s="14"/>
      <c r="C462" s="1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14"/>
      <c r="B463" s="14"/>
      <c r="C463" s="1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14"/>
      <c r="B464" s="14"/>
      <c r="C464" s="1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14"/>
      <c r="B465" s="14"/>
      <c r="C465" s="1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14"/>
      <c r="B466" s="14"/>
      <c r="C466" s="1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14"/>
      <c r="B467" s="14"/>
      <c r="C467" s="1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14"/>
      <c r="B468" s="14"/>
      <c r="C468" s="1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14"/>
      <c r="B469" s="14"/>
      <c r="C469" s="1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14"/>
      <c r="B470" s="14"/>
      <c r="C470" s="1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14"/>
      <c r="B471" s="14"/>
      <c r="C471" s="1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14"/>
      <c r="B472" s="14"/>
      <c r="C472" s="1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14"/>
      <c r="B473" s="14"/>
      <c r="C473" s="1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14"/>
      <c r="B474" s="14"/>
      <c r="C474" s="1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14"/>
      <c r="B475" s="14"/>
      <c r="C475" s="1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14"/>
      <c r="B476" s="14"/>
      <c r="C476" s="1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14"/>
      <c r="B477" s="14"/>
      <c r="C477" s="1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14"/>
      <c r="B478" s="14"/>
      <c r="C478" s="1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14"/>
      <c r="B479" s="14"/>
      <c r="C479" s="1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14"/>
      <c r="B480" s="14"/>
      <c r="C480" s="1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14"/>
      <c r="B481" s="14"/>
      <c r="C481" s="1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14"/>
      <c r="B482" s="14"/>
      <c r="C482" s="1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14"/>
      <c r="B483" s="14"/>
      <c r="C483" s="1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14"/>
      <c r="B484" s="14"/>
      <c r="C484" s="1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14"/>
      <c r="B485" s="14"/>
      <c r="C485" s="1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14"/>
      <c r="B486" s="14"/>
      <c r="C486" s="1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14"/>
      <c r="B487" s="14"/>
      <c r="C487" s="1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14"/>
      <c r="B488" s="14"/>
      <c r="C488" s="1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14"/>
      <c r="B489" s="14"/>
      <c r="C489" s="1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14"/>
      <c r="B490" s="14"/>
      <c r="C490" s="1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14"/>
      <c r="B491" s="14"/>
      <c r="C491" s="1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14"/>
      <c r="B492" s="14"/>
      <c r="C492" s="1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14"/>
      <c r="B493" s="14"/>
      <c r="C493" s="1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14"/>
      <c r="B494" s="14"/>
      <c r="C494" s="1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14"/>
      <c r="B495" s="14"/>
      <c r="C495" s="1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14"/>
      <c r="B496" s="14"/>
      <c r="C496" s="1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14"/>
      <c r="B497" s="14"/>
      <c r="C497" s="1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14"/>
      <c r="B498" s="14"/>
      <c r="C498" s="1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14"/>
      <c r="B499" s="14"/>
      <c r="C499" s="1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14"/>
      <c r="B500" s="14"/>
      <c r="C500" s="1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14"/>
      <c r="B501" s="14"/>
      <c r="C501" s="1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14"/>
      <c r="B502" s="14"/>
      <c r="C502" s="1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14"/>
      <c r="B503" s="14"/>
      <c r="C503" s="1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14"/>
      <c r="B504" s="14"/>
      <c r="C504" s="1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14"/>
      <c r="B505" s="14"/>
      <c r="C505" s="1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14"/>
      <c r="B506" s="14"/>
      <c r="C506" s="1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14"/>
      <c r="B507" s="14"/>
      <c r="C507" s="1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14"/>
      <c r="B508" s="14"/>
      <c r="C508" s="1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14"/>
      <c r="B509" s="14"/>
      <c r="C509" s="1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14"/>
      <c r="B510" s="14"/>
      <c r="C510" s="1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14"/>
      <c r="B511" s="14"/>
      <c r="C511" s="1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14"/>
      <c r="B512" s="14"/>
      <c r="C512" s="1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14"/>
      <c r="B513" s="14"/>
      <c r="C513" s="1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14"/>
      <c r="B514" s="14"/>
      <c r="C514" s="1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14"/>
      <c r="B515" s="14"/>
      <c r="C515" s="1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14"/>
      <c r="B516" s="14"/>
      <c r="C516" s="1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14"/>
      <c r="B517" s="14"/>
      <c r="C517" s="1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14"/>
      <c r="B518" s="14"/>
      <c r="C518" s="1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14"/>
      <c r="B519" s="14"/>
      <c r="C519" s="1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14"/>
      <c r="B520" s="14"/>
      <c r="C520" s="1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14"/>
      <c r="B521" s="14"/>
      <c r="C521" s="1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14"/>
      <c r="B522" s="14"/>
      <c r="C522" s="1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14"/>
      <c r="B523" s="14"/>
      <c r="C523" s="1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14"/>
      <c r="B524" s="14"/>
      <c r="C524" s="1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14"/>
      <c r="B525" s="14"/>
      <c r="C525" s="1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14"/>
      <c r="B526" s="14"/>
      <c r="C526" s="1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14"/>
      <c r="B527" s="14"/>
      <c r="C527" s="1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14"/>
      <c r="B528" s="14"/>
      <c r="C528" s="1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14"/>
      <c r="B529" s="14"/>
      <c r="C529" s="1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14"/>
      <c r="B530" s="14"/>
      <c r="C530" s="1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14"/>
      <c r="B531" s="14"/>
      <c r="C531" s="1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14"/>
      <c r="B532" s="14"/>
      <c r="C532" s="1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14"/>
      <c r="B533" s="14"/>
      <c r="C533" s="1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14"/>
      <c r="B534" s="14"/>
      <c r="C534" s="1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14"/>
      <c r="B535" s="14"/>
      <c r="C535" s="1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14"/>
      <c r="B536" s="14"/>
      <c r="C536" s="1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14"/>
      <c r="B537" s="14"/>
      <c r="C537" s="1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14"/>
      <c r="B538" s="14"/>
      <c r="C538" s="1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14"/>
      <c r="B539" s="14"/>
      <c r="C539" s="1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14"/>
      <c r="B540" s="14"/>
      <c r="C540" s="1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14"/>
      <c r="B541" s="14"/>
      <c r="C541" s="1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14"/>
      <c r="B542" s="14"/>
      <c r="C542" s="1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14"/>
      <c r="B543" s="14"/>
      <c r="C543" s="1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14"/>
      <c r="B544" s="14"/>
      <c r="C544" s="1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14"/>
      <c r="B545" s="14"/>
      <c r="C545" s="1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14"/>
      <c r="B546" s="14"/>
      <c r="C546" s="1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14"/>
      <c r="B547" s="14"/>
      <c r="C547" s="1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14"/>
      <c r="B548" s="14"/>
      <c r="C548" s="1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14"/>
      <c r="B549" s="14"/>
      <c r="C549" s="1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14"/>
      <c r="B550" s="14"/>
      <c r="C550" s="1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14"/>
      <c r="B551" s="14"/>
      <c r="C551" s="1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14"/>
      <c r="B552" s="14"/>
      <c r="C552" s="1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14"/>
      <c r="B553" s="14"/>
      <c r="C553" s="1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14"/>
      <c r="B554" s="14"/>
      <c r="C554" s="1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14"/>
      <c r="B555" s="14"/>
      <c r="C555" s="1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14"/>
      <c r="B556" s="14"/>
      <c r="C556" s="1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14"/>
      <c r="B557" s="14"/>
      <c r="C557" s="1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14"/>
      <c r="B558" s="14"/>
      <c r="C558" s="1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14"/>
      <c r="B559" s="14"/>
      <c r="C559" s="1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14"/>
      <c r="B560" s="14"/>
      <c r="C560" s="1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14"/>
      <c r="B561" s="14"/>
      <c r="C561" s="1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14"/>
      <c r="B562" s="14"/>
      <c r="C562" s="1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14"/>
      <c r="B563" s="14"/>
      <c r="C563" s="1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14"/>
      <c r="B564" s="14"/>
      <c r="C564" s="1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14"/>
      <c r="B565" s="14"/>
      <c r="C565" s="1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14"/>
      <c r="B566" s="14"/>
      <c r="C566" s="1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14"/>
      <c r="B567" s="14"/>
      <c r="C567" s="1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14"/>
      <c r="B568" s="14"/>
      <c r="C568" s="1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14"/>
      <c r="B569" s="14"/>
      <c r="C569" s="1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14"/>
      <c r="B570" s="14"/>
      <c r="C570" s="1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14"/>
      <c r="B571" s="14"/>
      <c r="C571" s="1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14"/>
      <c r="B572" s="14"/>
      <c r="C572" s="1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14"/>
      <c r="B573" s="14"/>
      <c r="C573" s="1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14"/>
      <c r="B574" s="14"/>
      <c r="C574" s="1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14"/>
      <c r="B575" s="14"/>
      <c r="C575" s="1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14"/>
      <c r="B576" s="14"/>
      <c r="C576" s="1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14"/>
      <c r="B577" s="14"/>
      <c r="C577" s="1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14"/>
      <c r="B578" s="14"/>
      <c r="C578" s="1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14"/>
      <c r="B579" s="14"/>
      <c r="C579" s="1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14"/>
      <c r="B580" s="14"/>
      <c r="C580" s="1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14"/>
      <c r="B581" s="14"/>
      <c r="C581" s="1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14"/>
      <c r="B582" s="14"/>
      <c r="C582" s="1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14"/>
      <c r="B583" s="14"/>
      <c r="C583" s="1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14"/>
      <c r="B584" s="14"/>
      <c r="C584" s="1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14"/>
      <c r="B585" s="14"/>
      <c r="C585" s="1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14"/>
      <c r="B586" s="14"/>
      <c r="C586" s="1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14"/>
      <c r="B587" s="14"/>
      <c r="C587" s="1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14"/>
      <c r="B588" s="14"/>
      <c r="C588" s="1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14"/>
      <c r="B589" s="14"/>
      <c r="C589" s="1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14"/>
      <c r="B590" s="14"/>
      <c r="C590" s="1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14"/>
      <c r="B591" s="14"/>
      <c r="C591" s="1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14"/>
      <c r="B592" s="14"/>
      <c r="C592" s="1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14"/>
      <c r="B593" s="14"/>
      <c r="C593" s="1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14"/>
      <c r="B594" s="14"/>
      <c r="C594" s="1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14"/>
      <c r="B595" s="14"/>
      <c r="C595" s="1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14"/>
      <c r="B596" s="14"/>
      <c r="C596" s="1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14"/>
      <c r="B597" s="14"/>
      <c r="C597" s="1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14"/>
      <c r="B598" s="14"/>
      <c r="C598" s="1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14"/>
      <c r="B599" s="14"/>
      <c r="C599" s="1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14"/>
      <c r="B600" s="14"/>
      <c r="C600" s="1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14"/>
      <c r="B601" s="14"/>
      <c r="C601" s="1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14"/>
      <c r="B602" s="14"/>
      <c r="C602" s="1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14"/>
      <c r="B603" s="14"/>
      <c r="C603" s="1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14"/>
      <c r="B604" s="14"/>
      <c r="C604" s="1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14"/>
      <c r="B605" s="14"/>
      <c r="C605" s="1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14"/>
      <c r="B606" s="14"/>
      <c r="C606" s="1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14"/>
      <c r="B607" s="14"/>
      <c r="C607" s="1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14"/>
      <c r="B608" s="14"/>
      <c r="C608" s="1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14"/>
      <c r="B609" s="14"/>
      <c r="C609" s="1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14"/>
      <c r="B610" s="14"/>
      <c r="C610" s="1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14"/>
      <c r="B611" s="14"/>
      <c r="C611" s="1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14"/>
      <c r="B612" s="14"/>
      <c r="C612" s="1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14"/>
      <c r="B613" s="14"/>
      <c r="C613" s="1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14"/>
      <c r="B614" s="14"/>
      <c r="C614" s="1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14"/>
      <c r="B615" s="14"/>
      <c r="C615" s="1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14"/>
      <c r="B616" s="14"/>
      <c r="C616" s="1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14"/>
      <c r="B617" s="14"/>
      <c r="C617" s="1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14"/>
      <c r="B618" s="14"/>
      <c r="C618" s="1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14"/>
      <c r="B619" s="14"/>
      <c r="C619" s="1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14"/>
      <c r="B620" s="14"/>
      <c r="C620" s="1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14"/>
      <c r="B621" s="14"/>
      <c r="C621" s="1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14"/>
      <c r="B622" s="14"/>
      <c r="C622" s="1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14"/>
      <c r="B623" s="14"/>
      <c r="C623" s="1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14"/>
      <c r="B624" s="14"/>
      <c r="C624" s="1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14"/>
      <c r="B625" s="14"/>
      <c r="C625" s="1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14"/>
      <c r="B626" s="14"/>
      <c r="C626" s="1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14"/>
      <c r="B627" s="14"/>
      <c r="C627" s="1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14"/>
      <c r="B628" s="14"/>
      <c r="C628" s="1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14"/>
      <c r="B629" s="14"/>
      <c r="C629" s="1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14"/>
      <c r="B630" s="14"/>
      <c r="C630" s="1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14"/>
      <c r="B631" s="14"/>
      <c r="C631" s="1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14"/>
      <c r="B632" s="14"/>
      <c r="C632" s="1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14"/>
      <c r="B633" s="14"/>
      <c r="C633" s="1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14"/>
      <c r="B634" s="14"/>
      <c r="C634" s="1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14"/>
      <c r="B635" s="14"/>
      <c r="C635" s="1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14"/>
      <c r="B636" s="14"/>
      <c r="C636" s="1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14"/>
      <c r="B637" s="14"/>
      <c r="C637" s="1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14"/>
      <c r="B638" s="14"/>
      <c r="C638" s="1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14"/>
      <c r="B639" s="14"/>
      <c r="C639" s="1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14"/>
      <c r="B640" s="14"/>
      <c r="C640" s="1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14"/>
      <c r="B641" s="14"/>
      <c r="C641" s="1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14"/>
      <c r="B642" s="14"/>
      <c r="C642" s="1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14"/>
      <c r="B643" s="14"/>
      <c r="C643" s="1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14"/>
      <c r="B644" s="14"/>
      <c r="C644" s="1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14"/>
      <c r="B645" s="14"/>
      <c r="C645" s="1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14"/>
      <c r="B646" s="14"/>
      <c r="C646" s="1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14"/>
      <c r="B647" s="14"/>
      <c r="C647" s="1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14"/>
      <c r="B648" s="14"/>
      <c r="C648" s="1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14"/>
      <c r="B649" s="14"/>
      <c r="C649" s="1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14"/>
      <c r="B650" s="14"/>
      <c r="C650" s="1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14"/>
      <c r="B651" s="14"/>
      <c r="C651" s="1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14"/>
      <c r="B652" s="14"/>
      <c r="C652" s="1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14"/>
      <c r="B653" s="14"/>
      <c r="C653" s="1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14"/>
      <c r="B654" s="14"/>
      <c r="C654" s="1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14"/>
      <c r="B655" s="14"/>
      <c r="C655" s="1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14"/>
      <c r="B656" s="14"/>
      <c r="C656" s="1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14"/>
      <c r="B657" s="14"/>
      <c r="C657" s="1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14"/>
      <c r="B658" s="14"/>
      <c r="C658" s="1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14"/>
      <c r="B659" s="14"/>
      <c r="C659" s="1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14"/>
      <c r="B660" s="14"/>
      <c r="C660" s="1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14"/>
      <c r="B661" s="14"/>
      <c r="C661" s="1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14"/>
      <c r="B662" s="14"/>
      <c r="C662" s="1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14"/>
      <c r="B663" s="14"/>
      <c r="C663" s="1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14"/>
      <c r="B664" s="14"/>
      <c r="C664" s="1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14"/>
      <c r="B665" s="14"/>
      <c r="C665" s="1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14"/>
      <c r="B666" s="14"/>
      <c r="C666" s="1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14"/>
      <c r="B667" s="14"/>
      <c r="C667" s="1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14"/>
      <c r="B668" s="14"/>
      <c r="C668" s="1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14"/>
      <c r="B669" s="14"/>
      <c r="C669" s="1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14"/>
      <c r="B670" s="14"/>
      <c r="C670" s="1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14"/>
      <c r="B671" s="14"/>
      <c r="C671" s="1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14"/>
      <c r="B672" s="14"/>
      <c r="C672" s="1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14"/>
      <c r="B673" s="14"/>
      <c r="C673" s="1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14"/>
      <c r="B674" s="14"/>
      <c r="C674" s="1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14"/>
      <c r="B675" s="14"/>
      <c r="C675" s="1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14"/>
      <c r="B676" s="14"/>
      <c r="C676" s="1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14"/>
      <c r="B677" s="14"/>
      <c r="C677" s="1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14"/>
      <c r="B678" s="14"/>
      <c r="C678" s="1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14"/>
      <c r="B679" s="14"/>
      <c r="C679" s="1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14"/>
      <c r="B680" s="14"/>
      <c r="C680" s="1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14"/>
      <c r="B681" s="14"/>
      <c r="C681" s="1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14"/>
      <c r="B682" s="14"/>
      <c r="C682" s="1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14"/>
      <c r="B683" s="14"/>
      <c r="C683" s="1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14"/>
      <c r="B684" s="14"/>
      <c r="C684" s="1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14"/>
      <c r="B685" s="14"/>
      <c r="C685" s="1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14"/>
      <c r="B686" s="14"/>
      <c r="C686" s="1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14"/>
      <c r="B687" s="14"/>
      <c r="C687" s="1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14"/>
      <c r="B688" s="14"/>
      <c r="C688" s="1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14"/>
      <c r="B689" s="14"/>
      <c r="C689" s="1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14"/>
      <c r="B690" s="14"/>
      <c r="C690" s="1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14"/>
      <c r="B691" s="14"/>
      <c r="C691" s="1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14"/>
      <c r="B692" s="14"/>
      <c r="C692" s="1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14"/>
      <c r="B693" s="14"/>
      <c r="C693" s="1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14"/>
      <c r="B694" s="14"/>
      <c r="C694" s="1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14"/>
      <c r="B695" s="14"/>
      <c r="C695" s="1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14"/>
      <c r="B696" s="14"/>
      <c r="C696" s="1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14"/>
      <c r="B697" s="14"/>
      <c r="C697" s="1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14"/>
      <c r="B698" s="14"/>
      <c r="C698" s="1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14"/>
      <c r="B699" s="14"/>
      <c r="C699" s="1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14"/>
      <c r="B700" s="14"/>
      <c r="C700" s="1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14"/>
      <c r="B701" s="14"/>
      <c r="C701" s="1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14"/>
      <c r="B702" s="14"/>
      <c r="C702" s="1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14"/>
      <c r="B703" s="14"/>
      <c r="C703" s="1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14"/>
      <c r="B704" s="14"/>
      <c r="C704" s="1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14"/>
      <c r="B705" s="14"/>
      <c r="C705" s="1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14"/>
      <c r="B706" s="14"/>
      <c r="C706" s="1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14"/>
      <c r="B707" s="14"/>
      <c r="C707" s="1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14"/>
      <c r="B708" s="14"/>
      <c r="C708" s="1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14"/>
      <c r="B709" s="14"/>
      <c r="C709" s="1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14"/>
      <c r="B710" s="14"/>
      <c r="C710" s="1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14"/>
      <c r="B711" s="14"/>
      <c r="C711" s="1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14"/>
      <c r="B712" s="14"/>
      <c r="C712" s="1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14"/>
      <c r="B713" s="14"/>
      <c r="C713" s="1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14"/>
      <c r="B714" s="14"/>
      <c r="C714" s="1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14"/>
      <c r="B715" s="14"/>
      <c r="C715" s="1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14"/>
      <c r="B716" s="14"/>
      <c r="C716" s="1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14"/>
      <c r="B717" s="14"/>
      <c r="C717" s="1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14"/>
      <c r="B718" s="14"/>
      <c r="C718" s="1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14"/>
      <c r="B719" s="14"/>
      <c r="C719" s="1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14"/>
      <c r="B720" s="14"/>
      <c r="C720" s="1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14"/>
      <c r="B721" s="14"/>
      <c r="C721" s="1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14"/>
      <c r="B722" s="14"/>
      <c r="C722" s="1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14"/>
      <c r="B723" s="14"/>
      <c r="C723" s="1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14"/>
      <c r="B724" s="14"/>
      <c r="C724" s="1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14"/>
      <c r="B725" s="14"/>
      <c r="C725" s="1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14"/>
      <c r="B726" s="14"/>
      <c r="C726" s="1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14"/>
      <c r="B727" s="14"/>
      <c r="C727" s="1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14"/>
      <c r="B728" s="14"/>
      <c r="C728" s="1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14"/>
      <c r="B729" s="14"/>
      <c r="C729" s="1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14"/>
      <c r="B730" s="14"/>
      <c r="C730" s="1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14"/>
      <c r="B731" s="14"/>
      <c r="C731" s="1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14"/>
      <c r="B732" s="14"/>
      <c r="C732" s="1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14"/>
      <c r="B733" s="14"/>
      <c r="C733" s="1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14"/>
      <c r="B734" s="14"/>
      <c r="C734" s="1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14"/>
      <c r="B735" s="14"/>
      <c r="C735" s="1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14"/>
      <c r="B736" s="14"/>
      <c r="C736" s="1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14"/>
      <c r="B737" s="14"/>
      <c r="C737" s="1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14"/>
      <c r="B738" s="14"/>
      <c r="C738" s="1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14"/>
      <c r="B739" s="14"/>
      <c r="C739" s="1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14"/>
      <c r="B740" s="14"/>
      <c r="C740" s="1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14"/>
      <c r="B741" s="14"/>
      <c r="C741" s="1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14"/>
      <c r="B742" s="14"/>
      <c r="C742" s="1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14"/>
      <c r="B743" s="14"/>
      <c r="C743" s="1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14"/>
      <c r="B744" s="14"/>
      <c r="C744" s="1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14"/>
      <c r="B745" s="14"/>
      <c r="C745" s="1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14"/>
      <c r="B746" s="14"/>
      <c r="C746" s="1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14"/>
      <c r="B747" s="14"/>
      <c r="C747" s="1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14"/>
      <c r="B748" s="14"/>
      <c r="C748" s="1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14"/>
      <c r="B749" s="14"/>
      <c r="C749" s="1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14"/>
      <c r="B750" s="14"/>
      <c r="C750" s="1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14"/>
      <c r="B751" s="14"/>
      <c r="C751" s="1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14"/>
      <c r="B752" s="14"/>
      <c r="C752" s="1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14"/>
      <c r="B753" s="14"/>
      <c r="C753" s="1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14"/>
      <c r="B754" s="14"/>
      <c r="C754" s="1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14"/>
      <c r="B755" s="14"/>
      <c r="C755" s="1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14"/>
      <c r="B756" s="14"/>
      <c r="C756" s="1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14"/>
      <c r="B757" s="14"/>
      <c r="C757" s="1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14"/>
      <c r="B758" s="14"/>
      <c r="C758" s="1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14"/>
      <c r="B759" s="14"/>
      <c r="C759" s="1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14"/>
      <c r="B760" s="14"/>
      <c r="C760" s="1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14"/>
      <c r="B761" s="14"/>
      <c r="C761" s="1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14"/>
      <c r="B762" s="14"/>
      <c r="C762" s="1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14"/>
      <c r="B763" s="14"/>
      <c r="C763" s="1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14"/>
      <c r="B764" s="14"/>
      <c r="C764" s="1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14"/>
      <c r="B765" s="14"/>
      <c r="C765" s="1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14"/>
      <c r="B766" s="14"/>
      <c r="C766" s="1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14"/>
      <c r="B767" s="14"/>
      <c r="C767" s="1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14"/>
      <c r="B768" s="14"/>
      <c r="C768" s="1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14"/>
      <c r="B769" s="14"/>
      <c r="C769" s="1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14"/>
      <c r="B770" s="14"/>
      <c r="C770" s="1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14"/>
      <c r="B771" s="14"/>
      <c r="C771" s="1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14"/>
      <c r="B772" s="14"/>
      <c r="C772" s="1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14"/>
      <c r="B773" s="14"/>
      <c r="C773" s="1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14"/>
      <c r="B774" s="14"/>
      <c r="C774" s="1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14"/>
      <c r="B775" s="14"/>
      <c r="C775" s="1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14"/>
      <c r="B776" s="14"/>
      <c r="C776" s="1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14"/>
      <c r="B777" s="14"/>
      <c r="C777" s="1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14"/>
      <c r="B778" s="14"/>
      <c r="C778" s="1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14"/>
      <c r="B779" s="14"/>
      <c r="C779" s="1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14"/>
      <c r="B780" s="14"/>
      <c r="C780" s="1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14"/>
      <c r="B781" s="14"/>
      <c r="C781" s="1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14"/>
      <c r="B782" s="14"/>
      <c r="C782" s="1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14"/>
      <c r="B783" s="14"/>
      <c r="C783" s="1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14"/>
      <c r="B784" s="14"/>
      <c r="C784" s="1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14"/>
      <c r="B785" s="14"/>
      <c r="C785" s="1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14"/>
      <c r="B786" s="14"/>
      <c r="C786" s="1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14"/>
      <c r="B787" s="14"/>
      <c r="C787" s="1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14"/>
      <c r="B788" s="14"/>
      <c r="C788" s="1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14"/>
      <c r="B789" s="14"/>
      <c r="C789" s="1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14"/>
      <c r="B790" s="14"/>
      <c r="C790" s="1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14"/>
      <c r="B791" s="14"/>
      <c r="C791" s="1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14"/>
      <c r="B792" s="14"/>
      <c r="C792" s="1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14"/>
      <c r="B793" s="14"/>
      <c r="C793" s="1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14"/>
      <c r="B794" s="14"/>
      <c r="C794" s="1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14"/>
      <c r="B795" s="14"/>
      <c r="C795" s="1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14"/>
      <c r="B796" s="14"/>
      <c r="C796" s="1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14"/>
      <c r="B797" s="14"/>
      <c r="C797" s="1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14"/>
      <c r="B798" s="14"/>
      <c r="C798" s="1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14"/>
      <c r="B799" s="14"/>
      <c r="C799" s="1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14"/>
      <c r="B800" s="14"/>
      <c r="C800" s="1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14"/>
      <c r="B801" s="14"/>
      <c r="C801" s="1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14"/>
      <c r="B802" s="14"/>
      <c r="C802" s="1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14"/>
      <c r="B803" s="14"/>
      <c r="C803" s="1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14"/>
      <c r="B804" s="14"/>
      <c r="C804" s="1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14"/>
      <c r="B805" s="14"/>
      <c r="C805" s="1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14"/>
      <c r="B806" s="14"/>
      <c r="C806" s="1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14"/>
      <c r="B807" s="14"/>
      <c r="C807" s="1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14"/>
      <c r="B808" s="14"/>
      <c r="C808" s="1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14"/>
      <c r="B809" s="14"/>
      <c r="C809" s="1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14"/>
      <c r="B810" s="14"/>
      <c r="C810" s="1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14"/>
      <c r="B811" s="14"/>
      <c r="C811" s="1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14"/>
      <c r="B812" s="14"/>
      <c r="C812" s="1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14"/>
      <c r="B813" s="14"/>
      <c r="C813" s="1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14"/>
      <c r="B814" s="14"/>
      <c r="C814" s="1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14"/>
      <c r="B815" s="14"/>
      <c r="C815" s="1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14"/>
      <c r="B816" s="14"/>
      <c r="C816" s="1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14"/>
      <c r="B817" s="14"/>
      <c r="C817" s="1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14"/>
      <c r="B818" s="14"/>
      <c r="C818" s="1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14"/>
      <c r="B819" s="14"/>
      <c r="C819" s="1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14"/>
      <c r="B820" s="14"/>
      <c r="C820" s="1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14"/>
      <c r="B821" s="14"/>
      <c r="C821" s="1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14"/>
      <c r="B822" s="14"/>
      <c r="C822" s="1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14"/>
      <c r="B823" s="14"/>
      <c r="C823" s="1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14"/>
      <c r="B824" s="14"/>
      <c r="C824" s="1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14"/>
      <c r="B825" s="14"/>
      <c r="C825" s="1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14"/>
      <c r="B826" s="14"/>
      <c r="C826" s="1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14"/>
      <c r="B827" s="14"/>
      <c r="C827" s="1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14"/>
      <c r="B828" s="14"/>
      <c r="C828" s="1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14"/>
      <c r="B829" s="14"/>
      <c r="C829" s="1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14"/>
      <c r="B830" s="14"/>
      <c r="C830" s="1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14"/>
      <c r="B831" s="14"/>
      <c r="C831" s="1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14"/>
      <c r="B832" s="14"/>
      <c r="C832" s="1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14"/>
      <c r="B833" s="14"/>
      <c r="C833" s="1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14"/>
      <c r="B834" s="14"/>
      <c r="C834" s="1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14"/>
      <c r="B835" s="14"/>
      <c r="C835" s="1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14"/>
      <c r="B836" s="14"/>
      <c r="C836" s="1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14"/>
      <c r="B837" s="14"/>
      <c r="C837" s="1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14"/>
      <c r="B838" s="14"/>
      <c r="C838" s="1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14"/>
      <c r="B839" s="14"/>
      <c r="C839" s="1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14"/>
      <c r="B840" s="14"/>
      <c r="C840" s="1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14"/>
      <c r="B841" s="14"/>
      <c r="C841" s="1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14"/>
      <c r="B842" s="14"/>
      <c r="C842" s="1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14"/>
      <c r="B843" s="14"/>
      <c r="C843" s="1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14"/>
      <c r="B844" s="14"/>
      <c r="C844" s="1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14"/>
      <c r="B845" s="14"/>
      <c r="C845" s="1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14"/>
      <c r="B846" s="14"/>
      <c r="C846" s="1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14"/>
      <c r="B847" s="14"/>
      <c r="C847" s="1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14"/>
      <c r="B848" s="14"/>
      <c r="C848" s="1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14"/>
      <c r="B849" s="14"/>
      <c r="C849" s="1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14"/>
      <c r="B850" s="14"/>
      <c r="C850" s="1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14"/>
      <c r="B851" s="14"/>
      <c r="C851" s="1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14"/>
      <c r="B852" s="14"/>
      <c r="C852" s="1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14"/>
      <c r="B853" s="14"/>
      <c r="C853" s="1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14"/>
      <c r="B854" s="14"/>
      <c r="C854" s="1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14"/>
      <c r="B855" s="14"/>
      <c r="C855" s="1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14"/>
      <c r="B856" s="14"/>
      <c r="C856" s="1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14"/>
      <c r="B857" s="14"/>
      <c r="C857" s="1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14"/>
      <c r="B858" s="14"/>
      <c r="C858" s="1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14"/>
      <c r="B859" s="14"/>
      <c r="C859" s="1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14"/>
      <c r="B860" s="14"/>
      <c r="C860" s="1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14"/>
      <c r="B861" s="14"/>
      <c r="C861" s="1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14"/>
      <c r="B862" s="14"/>
      <c r="C862" s="1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14"/>
      <c r="B863" s="14"/>
      <c r="C863" s="1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14"/>
      <c r="B864" s="14"/>
      <c r="C864" s="1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14"/>
      <c r="B865" s="14"/>
      <c r="C865" s="1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14"/>
      <c r="B866" s="14"/>
      <c r="C866" s="1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14"/>
      <c r="B867" s="14"/>
      <c r="C867" s="1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14"/>
      <c r="B868" s="14"/>
      <c r="C868" s="1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14"/>
      <c r="B869" s="14"/>
      <c r="C869" s="1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14"/>
      <c r="B870" s="14"/>
      <c r="C870" s="1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14"/>
      <c r="B871" s="14"/>
      <c r="C871" s="1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14"/>
      <c r="B872" s="14"/>
      <c r="C872" s="1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14"/>
      <c r="B873" s="14"/>
      <c r="C873" s="1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14"/>
      <c r="B874" s="14"/>
      <c r="C874" s="1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14"/>
      <c r="B875" s="14"/>
      <c r="C875" s="1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14"/>
      <c r="B876" s="14"/>
      <c r="C876" s="1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14"/>
      <c r="B877" s="14"/>
      <c r="C877" s="1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14"/>
      <c r="B878" s="14"/>
      <c r="C878" s="1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14"/>
      <c r="B879" s="14"/>
      <c r="C879" s="1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14"/>
      <c r="B880" s="14"/>
      <c r="C880" s="1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14"/>
      <c r="B881" s="14"/>
      <c r="C881" s="1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14"/>
      <c r="B882" s="14"/>
      <c r="C882" s="1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14"/>
      <c r="B883" s="14"/>
      <c r="C883" s="1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14"/>
      <c r="B884" s="14"/>
      <c r="C884" s="1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14"/>
      <c r="B885" s="14"/>
      <c r="C885" s="1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14"/>
      <c r="B886" s="14"/>
      <c r="C886" s="1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14"/>
      <c r="B887" s="14"/>
      <c r="C887" s="1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14"/>
      <c r="B888" s="14"/>
      <c r="C888" s="1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14"/>
      <c r="B889" s="14"/>
      <c r="C889" s="1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14"/>
      <c r="B890" s="14"/>
      <c r="C890" s="1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14"/>
      <c r="B891" s="14"/>
      <c r="C891" s="1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14"/>
      <c r="B892" s="14"/>
      <c r="C892" s="1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14"/>
      <c r="B893" s="14"/>
      <c r="C893" s="1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14"/>
      <c r="B894" s="14"/>
      <c r="C894" s="1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14"/>
      <c r="B895" s="14"/>
      <c r="C895" s="1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14"/>
      <c r="B896" s="14"/>
      <c r="C896" s="1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14"/>
      <c r="B897" s="14"/>
      <c r="C897" s="1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14"/>
      <c r="B898" s="14"/>
      <c r="C898" s="1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14"/>
      <c r="B899" s="14"/>
      <c r="C899" s="1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14"/>
      <c r="B900" s="14"/>
      <c r="C900" s="1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14"/>
      <c r="B901" s="14"/>
      <c r="C901" s="1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14"/>
      <c r="B902" s="14"/>
      <c r="C902" s="1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14"/>
      <c r="B903" s="14"/>
      <c r="C903" s="1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14"/>
      <c r="B904" s="14"/>
      <c r="C904" s="1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14"/>
      <c r="B905" s="14"/>
      <c r="C905" s="1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14"/>
      <c r="B906" s="14"/>
      <c r="C906" s="1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14"/>
      <c r="B907" s="14"/>
      <c r="C907" s="1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14"/>
      <c r="B908" s="14"/>
      <c r="C908" s="1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14"/>
      <c r="B909" s="14"/>
      <c r="C909" s="1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14"/>
      <c r="B910" s="14"/>
      <c r="C910" s="1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14"/>
      <c r="B911" s="14"/>
      <c r="C911" s="1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14"/>
      <c r="B912" s="14"/>
      <c r="C912" s="1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14"/>
      <c r="B913" s="14"/>
      <c r="C913" s="1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14"/>
      <c r="B914" s="14"/>
      <c r="C914" s="1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14"/>
      <c r="B915" s="14"/>
      <c r="C915" s="1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14"/>
      <c r="B916" s="14"/>
      <c r="C916" s="1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14"/>
      <c r="B917" s="14"/>
      <c r="C917" s="1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14"/>
      <c r="B918" s="14"/>
      <c r="C918" s="1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14"/>
      <c r="B919" s="14"/>
      <c r="C919" s="1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14"/>
      <c r="B920" s="14"/>
      <c r="C920" s="1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14"/>
      <c r="B921" s="14"/>
      <c r="C921" s="1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14"/>
      <c r="B922" s="14"/>
      <c r="C922" s="1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14"/>
      <c r="B923" s="14"/>
      <c r="C923" s="1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14"/>
      <c r="B924" s="14"/>
      <c r="C924" s="1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14"/>
      <c r="B925" s="14"/>
      <c r="C925" s="1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14"/>
      <c r="B926" s="14"/>
      <c r="C926" s="1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14"/>
      <c r="B927" s="14"/>
      <c r="C927" s="1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14"/>
      <c r="B928" s="14"/>
      <c r="C928" s="1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14"/>
      <c r="B929" s="14"/>
      <c r="C929" s="1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14"/>
      <c r="B930" s="14"/>
      <c r="C930" s="1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14"/>
      <c r="B931" s="14"/>
      <c r="C931" s="1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14"/>
      <c r="B932" s="14"/>
      <c r="C932" s="1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14"/>
      <c r="B933" s="14"/>
      <c r="C933" s="1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14"/>
      <c r="B934" s="14"/>
      <c r="C934" s="1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14"/>
      <c r="B935" s="14"/>
      <c r="C935" s="1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14"/>
      <c r="B936" s="14"/>
      <c r="C936" s="1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14"/>
      <c r="B937" s="14"/>
      <c r="C937" s="1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14"/>
      <c r="B938" s="14"/>
      <c r="C938" s="1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14"/>
      <c r="B939" s="14"/>
      <c r="C939" s="1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14"/>
      <c r="B940" s="14"/>
      <c r="C940" s="1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14"/>
      <c r="B941" s="14"/>
      <c r="C941" s="1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14"/>
      <c r="B942" s="14"/>
      <c r="C942" s="1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14"/>
      <c r="B943" s="14"/>
      <c r="C943" s="1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14"/>
      <c r="B944" s="14"/>
      <c r="C944" s="1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14"/>
      <c r="B945" s="14"/>
      <c r="C945" s="1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14"/>
      <c r="B946" s="14"/>
      <c r="C946" s="1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14"/>
      <c r="B947" s="14"/>
      <c r="C947" s="1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14"/>
      <c r="B948" s="14"/>
      <c r="C948" s="1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14"/>
      <c r="B949" s="14"/>
      <c r="C949" s="1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14"/>
      <c r="B950" s="14"/>
      <c r="C950" s="1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14"/>
      <c r="B951" s="14"/>
      <c r="C951" s="1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14"/>
      <c r="B952" s="14"/>
      <c r="C952" s="1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14"/>
      <c r="B953" s="14"/>
      <c r="C953" s="1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14"/>
      <c r="B954" s="14"/>
      <c r="C954" s="1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14"/>
      <c r="B955" s="14"/>
      <c r="C955" s="1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14"/>
      <c r="B956" s="14"/>
      <c r="C956" s="1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14"/>
      <c r="B957" s="14"/>
      <c r="C957" s="1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14"/>
      <c r="B958" s="14"/>
      <c r="C958" s="1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14"/>
      <c r="B959" s="14"/>
      <c r="C959" s="1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14"/>
      <c r="B960" s="14"/>
      <c r="C960" s="1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14"/>
      <c r="B961" s="14"/>
      <c r="C961" s="1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14"/>
      <c r="B962" s="14"/>
      <c r="C962" s="1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14"/>
      <c r="B963" s="14"/>
      <c r="C963" s="1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14"/>
      <c r="B964" s="14"/>
      <c r="C964" s="1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14"/>
      <c r="B965" s="14"/>
      <c r="C965" s="1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14"/>
      <c r="B966" s="14"/>
      <c r="C966" s="1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14"/>
      <c r="B967" s="14"/>
      <c r="C967" s="1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14"/>
      <c r="B968" s="14"/>
      <c r="C968" s="1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14"/>
      <c r="B969" s="14"/>
      <c r="C969" s="1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14"/>
      <c r="B970" s="14"/>
      <c r="C970" s="1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14"/>
      <c r="B971" s="14"/>
      <c r="C971" s="1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14"/>
      <c r="B972" s="14"/>
      <c r="C972" s="1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14"/>
      <c r="B973" s="14"/>
      <c r="C973" s="1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14"/>
      <c r="B974" s="14"/>
      <c r="C974" s="1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14"/>
      <c r="B975" s="14"/>
      <c r="C975" s="1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14"/>
      <c r="B976" s="14"/>
      <c r="C976" s="1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14"/>
      <c r="B977" s="14"/>
      <c r="C977" s="1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14"/>
      <c r="B978" s="14"/>
      <c r="C978" s="1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14"/>
      <c r="B979" s="14"/>
      <c r="C979" s="1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14"/>
      <c r="B980" s="14"/>
      <c r="C980" s="1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14"/>
      <c r="B981" s="14"/>
      <c r="C981" s="1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14"/>
      <c r="B982" s="14"/>
      <c r="C982" s="1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14"/>
      <c r="B983" s="14"/>
      <c r="C983" s="1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14"/>
      <c r="B984" s="14"/>
      <c r="C984" s="1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14"/>
      <c r="B985" s="14"/>
      <c r="C985" s="1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14"/>
      <c r="B986" s="14"/>
      <c r="C986" s="1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14"/>
      <c r="B987" s="14"/>
      <c r="C987" s="1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14"/>
      <c r="B988" s="14"/>
      <c r="C988" s="1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14"/>
      <c r="B989" s="14"/>
      <c r="C989" s="1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14"/>
      <c r="B990" s="14"/>
      <c r="C990" s="1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14"/>
      <c r="B991" s="14"/>
      <c r="C991" s="1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14"/>
      <c r="B992" s="14"/>
      <c r="C992" s="1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14"/>
      <c r="B993" s="14"/>
      <c r="C993" s="1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14"/>
      <c r="B994" s="14"/>
      <c r="C994" s="1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14"/>
      <c r="B995" s="14"/>
      <c r="C995" s="1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14"/>
      <c r="B996" s="14"/>
      <c r="C996" s="1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14"/>
      <c r="B997" s="14"/>
      <c r="C997" s="1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14"/>
      <c r="B998" s="14"/>
      <c r="C998" s="1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14"/>
      <c r="B999" s="14"/>
      <c r="C999" s="1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14"/>
      <c r="B1000" s="14"/>
      <c r="C1000" s="1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9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8" sqref="A3:A28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5" width="20.6640625" customWidth="1"/>
  </cols>
  <sheetData>
    <row r="1" spans="1:25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14"/>
      <c r="Y1" s="14"/>
    </row>
    <row r="2" spans="1:25" ht="180">
      <c r="A2" s="19" t="s">
        <v>54</v>
      </c>
      <c r="B2" s="20" t="s">
        <v>2</v>
      </c>
      <c r="C2" s="20" t="str">
        <f>'1ª Borrador SAÍDA 4D '!C2</f>
        <v>Libreta tarea casa (semanal y aleatorio)</v>
      </c>
      <c r="D2" s="20" t="str">
        <f>'1ª Borrador SAÍDA 4D '!D2</f>
        <v>Pizarra (semanal y aleatorio)</v>
      </c>
      <c r="E2" s="20" t="str">
        <f>'1ª Borrador SAÍDA 4D '!E2</f>
        <v>8 o más en tarea online (forms, geogebra, ...)</v>
      </c>
      <c r="F2" s="20" t="str">
        <f>'1ª Borrador SAÍDA 4D '!F2</f>
        <v>5 mejores en Quizziz</v>
      </c>
      <c r="G2" s="20" t="str">
        <f>'1ª Borrador SAÍDA 4D '!G2</f>
        <v>6-10 mejores en Quizziz</v>
      </c>
      <c r="H2" s="20" t="str">
        <f>'1ª Borrador SAÍDA 4D '!H2</f>
        <v>11-15 mejores en Quizziz</v>
      </c>
      <c r="I2" s="20" t="str">
        <f>'1ª Borrador SAÍDA 4D '!I2</f>
        <v>16-20 mejores en Quizziz</v>
      </c>
      <c r="J2" s="20" t="str">
        <f>'1ª Borrador SAÍDA 4D '!J2</f>
        <v xml:space="preserve">Explicación en clase </v>
      </c>
      <c r="K2" s="20" t="str">
        <f>'1ª Borrador SAÍDA 4D '!K2</f>
        <v>Positivo a la clase</v>
      </c>
      <c r="L2" s="20" t="str">
        <f>'1ª Borrador SAÍDA 4D '!L2</f>
        <v>Final Boss ganado</v>
      </c>
      <c r="M2" s="20" t="str">
        <f>'1ª Borrador SAÍDA 4D '!M2</f>
        <v>Batalla de grupo</v>
      </c>
      <c r="N2" s="21" t="str">
        <f>'1ª Borrador SAÍDA 4D '!N2</f>
        <v>Espera en la puerta</v>
      </c>
      <c r="O2" s="21" t="str">
        <f>'1ª Borrador SAÍDA 4D '!O2</f>
        <v>Chicle en clase</v>
      </c>
      <c r="P2" s="21" t="str">
        <f>'1ª Borrador SAÍDA 4D '!P2</f>
        <v>Ejercicios sin hacer (libreta o tarea clase)</v>
      </c>
      <c r="Q2" s="21" t="str">
        <f>'1ª Borrador SAÍDA 4D '!Q2</f>
        <v>Llamada atención de cualquier tipo</v>
      </c>
      <c r="R2" s="21" t="str">
        <f>'1ª Borrador SAÍDA 4D '!R2</f>
        <v>Mal sentado</v>
      </c>
      <c r="S2" s="21" t="str">
        <f>'1ª Borrador SAÍDA 4D '!S2</f>
        <v xml:space="preserve">Ordenador levantado sin permiso </v>
      </c>
      <c r="T2" s="21" t="str">
        <f>'1ª Borrador SAÍDA 4D '!T2</f>
        <v>No subir silla</v>
      </c>
      <c r="U2" s="21" t="str">
        <f>'1ª Borrador SAÍDA 4D '!U2</f>
        <v>Puntualidad</v>
      </c>
      <c r="V2" s="21" t="str">
        <f>'1ª Borrador SAÍDA 4D '!V2</f>
        <v>Sin material/Batería</v>
      </c>
      <c r="W2" s="21" t="str">
        <f>'1ª Borrador SAÍDA 4D '!W2</f>
        <v>Trabajo en grupo sin éxito</v>
      </c>
      <c r="X2" s="22"/>
      <c r="Y2" s="22"/>
    </row>
    <row r="3" spans="1:25" ht="14.25" customHeight="1">
      <c r="A3" s="12" t="s">
        <v>178</v>
      </c>
      <c r="B3" s="23"/>
      <c r="C3" s="24">
        <v>11111111</v>
      </c>
      <c r="D3" s="25">
        <v>11</v>
      </c>
      <c r="E3" s="25">
        <v>1</v>
      </c>
      <c r="F3" s="25"/>
      <c r="G3" s="25"/>
      <c r="H3" s="25"/>
      <c r="I3" s="25">
        <v>1</v>
      </c>
      <c r="J3" s="25"/>
      <c r="K3" s="25">
        <v>1111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 t="s">
        <v>55</v>
      </c>
      <c r="Y3" s="24" t="s">
        <v>56</v>
      </c>
    </row>
    <row r="4" spans="1:25" ht="14.25" customHeight="1">
      <c r="A4" s="12" t="s">
        <v>181</v>
      </c>
      <c r="B4" s="23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7"/>
      <c r="Y4" s="24"/>
    </row>
    <row r="5" spans="1:25" ht="14.25" customHeight="1">
      <c r="A5" s="12" t="s">
        <v>184</v>
      </c>
      <c r="B5" s="23">
        <v>1</v>
      </c>
      <c r="C5" s="24">
        <v>1111111</v>
      </c>
      <c r="D5" s="25">
        <v>11</v>
      </c>
      <c r="E5" s="25">
        <v>1</v>
      </c>
      <c r="F5" s="25">
        <v>1</v>
      </c>
      <c r="G5" s="25"/>
      <c r="H5" s="25"/>
      <c r="I5" s="25">
        <v>1</v>
      </c>
      <c r="J5" s="25"/>
      <c r="K5" s="25">
        <v>1111</v>
      </c>
      <c r="L5" s="25"/>
      <c r="M5" s="25">
        <v>1</v>
      </c>
      <c r="N5" s="25"/>
      <c r="O5" s="25"/>
      <c r="P5" s="25">
        <v>11</v>
      </c>
      <c r="Q5" s="25"/>
      <c r="R5" s="25"/>
      <c r="S5" s="25"/>
      <c r="T5" s="25"/>
      <c r="U5" s="25"/>
      <c r="V5" s="25"/>
      <c r="W5" s="25"/>
      <c r="X5" s="28" t="s">
        <v>57</v>
      </c>
      <c r="Y5" s="24" t="s">
        <v>58</v>
      </c>
    </row>
    <row r="6" spans="1:25" ht="14.25" customHeight="1">
      <c r="A6" s="12" t="s">
        <v>186</v>
      </c>
      <c r="B6" s="23">
        <v>1</v>
      </c>
      <c r="C6" s="24">
        <v>11111111</v>
      </c>
      <c r="D6" s="25">
        <v>1</v>
      </c>
      <c r="E6" s="25">
        <v>1</v>
      </c>
      <c r="F6" s="25"/>
      <c r="G6" s="25">
        <v>1</v>
      </c>
      <c r="H6" s="25"/>
      <c r="I6" s="25">
        <v>1</v>
      </c>
      <c r="J6" s="25"/>
      <c r="K6" s="25">
        <v>1111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1" t="s">
        <v>59</v>
      </c>
      <c r="Y6" s="24" t="s">
        <v>60</v>
      </c>
    </row>
    <row r="7" spans="1:25" ht="14.25" customHeight="1">
      <c r="A7" s="12" t="s">
        <v>25</v>
      </c>
      <c r="B7" s="23"/>
      <c r="C7" s="24" t="s">
        <v>60</v>
      </c>
      <c r="D7" s="25"/>
      <c r="E7" s="25">
        <v>11</v>
      </c>
      <c r="F7" s="25"/>
      <c r="G7" s="25"/>
      <c r="H7" s="25"/>
      <c r="I7" s="25">
        <v>1</v>
      </c>
      <c r="J7" s="25"/>
      <c r="K7" s="25">
        <v>1111</v>
      </c>
      <c r="L7" s="25"/>
      <c r="M7" s="25">
        <v>1</v>
      </c>
      <c r="N7" s="25"/>
      <c r="O7" s="25"/>
      <c r="P7" s="25">
        <v>1</v>
      </c>
      <c r="Q7" s="25"/>
      <c r="R7" s="25"/>
      <c r="S7" s="25"/>
      <c r="T7" s="25"/>
      <c r="U7" s="25"/>
      <c r="V7" s="25"/>
      <c r="W7" s="25"/>
      <c r="X7" s="26" t="s">
        <v>61</v>
      </c>
      <c r="Y7" s="24" t="s">
        <v>60</v>
      </c>
    </row>
    <row r="8" spans="1:25" ht="14.25" customHeight="1">
      <c r="A8" s="12" t="s">
        <v>188</v>
      </c>
      <c r="B8" s="23"/>
      <c r="C8" s="24">
        <v>1111111</v>
      </c>
      <c r="D8" s="25">
        <v>1</v>
      </c>
      <c r="E8" s="25">
        <v>1</v>
      </c>
      <c r="F8" s="25"/>
      <c r="G8" s="25"/>
      <c r="H8" s="25"/>
      <c r="I8" s="25">
        <v>11</v>
      </c>
      <c r="J8" s="25"/>
      <c r="K8" s="25">
        <v>1111</v>
      </c>
      <c r="L8" s="25"/>
      <c r="M8" s="25">
        <v>1</v>
      </c>
      <c r="N8" s="25"/>
      <c r="O8" s="25"/>
      <c r="P8" s="25">
        <v>1</v>
      </c>
      <c r="Q8" s="25"/>
      <c r="R8" s="25"/>
      <c r="S8" s="25"/>
      <c r="T8" s="25"/>
      <c r="U8" s="25"/>
      <c r="V8" s="25"/>
      <c r="W8" s="25"/>
      <c r="X8" s="28" t="s">
        <v>62</v>
      </c>
      <c r="Y8" s="24" t="s">
        <v>58</v>
      </c>
    </row>
    <row r="9" spans="1:25" ht="14.25" customHeight="1">
      <c r="A9" s="12" t="s">
        <v>189</v>
      </c>
      <c r="B9" s="23"/>
      <c r="C9" s="24">
        <v>111</v>
      </c>
      <c r="D9" s="25"/>
      <c r="E9" s="25">
        <v>1</v>
      </c>
      <c r="F9" s="25">
        <v>1</v>
      </c>
      <c r="G9" s="25">
        <v>1</v>
      </c>
      <c r="H9" s="25"/>
      <c r="I9" s="25"/>
      <c r="J9" s="25"/>
      <c r="K9" s="25">
        <v>1111</v>
      </c>
      <c r="L9" s="25"/>
      <c r="M9" s="25"/>
      <c r="N9" s="25"/>
      <c r="O9" s="25"/>
      <c r="P9" s="25">
        <v>111</v>
      </c>
      <c r="Q9" s="25">
        <v>11</v>
      </c>
      <c r="R9" s="25"/>
      <c r="S9" s="25"/>
      <c r="T9" s="25"/>
      <c r="U9" s="25"/>
      <c r="V9" s="25">
        <v>1</v>
      </c>
      <c r="W9" s="25"/>
      <c r="X9" s="26" t="s">
        <v>63</v>
      </c>
      <c r="Y9" s="24" t="s">
        <v>64</v>
      </c>
    </row>
    <row r="10" spans="1:25" ht="14.25" customHeight="1">
      <c r="A10" s="12" t="s">
        <v>190</v>
      </c>
      <c r="B10" s="23">
        <v>1</v>
      </c>
      <c r="C10" s="24">
        <v>11111111111</v>
      </c>
      <c r="D10" s="25">
        <v>111</v>
      </c>
      <c r="E10" s="25">
        <v>1</v>
      </c>
      <c r="F10" s="25"/>
      <c r="G10" s="25">
        <v>1</v>
      </c>
      <c r="H10" s="25">
        <v>1</v>
      </c>
      <c r="I10" s="25"/>
      <c r="J10" s="25"/>
      <c r="K10" s="25">
        <v>1111</v>
      </c>
      <c r="L10" s="25"/>
      <c r="M10" s="25">
        <v>1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8" t="s">
        <v>65</v>
      </c>
      <c r="Y10" s="24" t="s">
        <v>66</v>
      </c>
    </row>
    <row r="11" spans="1:25" ht="14.25" customHeight="1">
      <c r="A11" s="12" t="s">
        <v>191</v>
      </c>
      <c r="B11" s="23">
        <v>1</v>
      </c>
      <c r="C11" s="24">
        <v>11111111</v>
      </c>
      <c r="D11" s="25">
        <v>111</v>
      </c>
      <c r="E11" s="25">
        <v>11</v>
      </c>
      <c r="F11" s="25"/>
      <c r="G11" s="25"/>
      <c r="H11" s="25">
        <v>1</v>
      </c>
      <c r="I11" s="25"/>
      <c r="J11" s="25"/>
      <c r="K11" s="25">
        <v>1111</v>
      </c>
      <c r="L11" s="25"/>
      <c r="M11" s="25">
        <v>1</v>
      </c>
      <c r="N11" s="25">
        <v>1</v>
      </c>
      <c r="O11" s="25"/>
      <c r="P11" s="25"/>
      <c r="Q11" s="25"/>
      <c r="R11" s="25"/>
      <c r="S11" s="25"/>
      <c r="T11" s="25"/>
      <c r="U11" s="25">
        <v>1</v>
      </c>
      <c r="V11" s="25"/>
      <c r="W11" s="25"/>
      <c r="X11" s="26" t="s">
        <v>67</v>
      </c>
      <c r="Y11" s="24" t="s">
        <v>60</v>
      </c>
    </row>
    <row r="12" spans="1:25" ht="14.25" customHeight="1">
      <c r="A12" s="12" t="s">
        <v>192</v>
      </c>
      <c r="B12" s="23"/>
      <c r="C12" s="24">
        <v>1111</v>
      </c>
      <c r="D12" s="25">
        <v>11</v>
      </c>
      <c r="E12" s="25">
        <v>1</v>
      </c>
      <c r="F12" s="25"/>
      <c r="G12" s="25"/>
      <c r="H12" s="25">
        <v>1</v>
      </c>
      <c r="I12" s="25">
        <v>1</v>
      </c>
      <c r="J12" s="25"/>
      <c r="K12" s="25">
        <v>1111</v>
      </c>
      <c r="L12" s="25"/>
      <c r="M12" s="25">
        <v>1</v>
      </c>
      <c r="N12" s="25"/>
      <c r="O12" s="25"/>
      <c r="P12" s="25">
        <v>11</v>
      </c>
      <c r="Q12" s="25">
        <v>1</v>
      </c>
      <c r="R12" s="25"/>
      <c r="S12" s="25"/>
      <c r="T12" s="25"/>
      <c r="U12" s="25">
        <v>1</v>
      </c>
      <c r="V12" s="25"/>
      <c r="W12" s="25"/>
      <c r="X12" s="28" t="s">
        <v>68</v>
      </c>
      <c r="Y12" s="24" t="s">
        <v>69</v>
      </c>
    </row>
    <row r="13" spans="1:25" ht="14.25" customHeight="1">
      <c r="A13" s="12" t="s">
        <v>193</v>
      </c>
      <c r="B13" s="23"/>
      <c r="C13" s="24">
        <v>111111</v>
      </c>
      <c r="D13" s="25">
        <v>111</v>
      </c>
      <c r="E13" s="25">
        <v>1</v>
      </c>
      <c r="F13" s="25"/>
      <c r="G13" s="25"/>
      <c r="H13" s="25"/>
      <c r="I13" s="25"/>
      <c r="J13" s="25"/>
      <c r="K13" s="25">
        <v>1111</v>
      </c>
      <c r="L13" s="25"/>
      <c r="M13" s="25">
        <v>1</v>
      </c>
      <c r="N13" s="25"/>
      <c r="O13" s="25"/>
      <c r="P13" s="25">
        <v>1</v>
      </c>
      <c r="Q13" s="25"/>
      <c r="R13" s="25"/>
      <c r="S13" s="25"/>
      <c r="T13" s="25"/>
      <c r="U13" s="25"/>
      <c r="V13" s="25"/>
      <c r="W13" s="25"/>
      <c r="X13" s="26"/>
      <c r="Y13" s="24" t="s">
        <v>70</v>
      </c>
    </row>
    <row r="14" spans="1:25" ht="14.25" customHeight="1">
      <c r="A14" s="12" t="s">
        <v>194</v>
      </c>
      <c r="B14" s="23">
        <v>1</v>
      </c>
      <c r="C14" s="24">
        <v>1</v>
      </c>
      <c r="D14" s="25"/>
      <c r="E14" s="25">
        <v>11</v>
      </c>
      <c r="F14" s="25">
        <v>1</v>
      </c>
      <c r="G14" s="25"/>
      <c r="H14" s="25">
        <v>1</v>
      </c>
      <c r="I14" s="25"/>
      <c r="J14" s="25"/>
      <c r="K14" s="25">
        <v>1111</v>
      </c>
      <c r="L14" s="25"/>
      <c r="M14" s="25">
        <v>1</v>
      </c>
      <c r="N14" s="25"/>
      <c r="O14" s="25"/>
      <c r="P14" s="25">
        <v>11</v>
      </c>
      <c r="Q14" s="25"/>
      <c r="R14" s="25"/>
      <c r="S14" s="25"/>
      <c r="T14" s="25"/>
      <c r="U14" s="25"/>
      <c r="V14" s="25"/>
      <c r="W14" s="25"/>
      <c r="X14" s="26" t="s">
        <v>71</v>
      </c>
      <c r="Y14" s="24">
        <v>1</v>
      </c>
    </row>
    <row r="15" spans="1:25" ht="14.25" customHeight="1">
      <c r="A15" s="12" t="s">
        <v>90</v>
      </c>
      <c r="B15" s="23"/>
      <c r="C15" s="24">
        <v>1111111</v>
      </c>
      <c r="D15" s="25">
        <v>1</v>
      </c>
      <c r="E15" s="25">
        <v>1</v>
      </c>
      <c r="F15" s="25"/>
      <c r="G15" s="25">
        <v>1</v>
      </c>
      <c r="H15" s="25">
        <v>1</v>
      </c>
      <c r="I15" s="25"/>
      <c r="J15" s="25"/>
      <c r="K15" s="25">
        <v>1111</v>
      </c>
      <c r="L15" s="25"/>
      <c r="M15" s="25">
        <v>1</v>
      </c>
      <c r="N15" s="25"/>
      <c r="O15" s="25"/>
      <c r="P15" s="25">
        <v>1</v>
      </c>
      <c r="Q15" s="25"/>
      <c r="R15" s="25"/>
      <c r="S15" s="25"/>
      <c r="T15" s="25"/>
      <c r="U15" s="25">
        <v>1</v>
      </c>
      <c r="V15" s="25"/>
      <c r="W15" s="25"/>
      <c r="X15" s="26" t="s">
        <v>72</v>
      </c>
      <c r="Y15" s="24" t="s">
        <v>58</v>
      </c>
    </row>
    <row r="16" spans="1:25" ht="14.25" customHeight="1">
      <c r="A16" s="12" t="s">
        <v>195</v>
      </c>
      <c r="B16" s="23">
        <v>11</v>
      </c>
      <c r="C16" s="24">
        <v>111111111</v>
      </c>
      <c r="D16" s="25">
        <v>1111</v>
      </c>
      <c r="E16" s="25">
        <v>1</v>
      </c>
      <c r="F16" s="25"/>
      <c r="G16" s="25">
        <v>1</v>
      </c>
      <c r="H16" s="25">
        <v>1</v>
      </c>
      <c r="I16" s="25"/>
      <c r="J16" s="25"/>
      <c r="K16" s="25">
        <v>1111</v>
      </c>
      <c r="L16" s="25"/>
      <c r="M16" s="25">
        <v>1</v>
      </c>
      <c r="N16" s="25"/>
      <c r="O16" s="25"/>
      <c r="P16" s="25">
        <v>1</v>
      </c>
      <c r="Q16" s="25"/>
      <c r="R16" s="25"/>
      <c r="S16" s="25"/>
      <c r="T16" s="25"/>
      <c r="U16" s="25"/>
      <c r="V16" s="25"/>
      <c r="W16" s="25"/>
      <c r="X16" s="26" t="s">
        <v>73</v>
      </c>
      <c r="Y16" s="24" t="s">
        <v>60</v>
      </c>
    </row>
    <row r="17" spans="1:25" ht="14.25" customHeight="1">
      <c r="A17" s="12" t="s">
        <v>204</v>
      </c>
      <c r="B17" s="23">
        <v>1</v>
      </c>
      <c r="C17" s="24">
        <v>111111</v>
      </c>
      <c r="D17" s="25"/>
      <c r="E17" s="25">
        <v>1</v>
      </c>
      <c r="F17" s="25"/>
      <c r="G17" s="25"/>
      <c r="H17" s="25"/>
      <c r="I17" s="25"/>
      <c r="J17" s="25"/>
      <c r="K17" s="25">
        <v>1111</v>
      </c>
      <c r="L17" s="25"/>
      <c r="M17" s="25">
        <v>1</v>
      </c>
      <c r="N17" s="25"/>
      <c r="O17" s="25"/>
      <c r="P17" s="25">
        <v>11</v>
      </c>
      <c r="Q17" s="25"/>
      <c r="R17" s="25"/>
      <c r="S17" s="25"/>
      <c r="T17" s="25"/>
      <c r="U17" s="25"/>
      <c r="V17" s="25"/>
      <c r="W17" s="25"/>
      <c r="X17" s="28" t="s">
        <v>74</v>
      </c>
      <c r="Y17" s="24" t="s">
        <v>58</v>
      </c>
    </row>
    <row r="18" spans="1:25" ht="14.25" customHeight="1">
      <c r="A18" s="12" t="s">
        <v>205</v>
      </c>
      <c r="B18" s="23"/>
      <c r="C18" s="24">
        <v>111111111</v>
      </c>
      <c r="D18" s="25">
        <v>111</v>
      </c>
      <c r="E18" s="25">
        <v>1</v>
      </c>
      <c r="F18" s="25">
        <v>1</v>
      </c>
      <c r="G18" s="25">
        <v>1</v>
      </c>
      <c r="H18" s="25"/>
      <c r="I18" s="25"/>
      <c r="J18" s="25"/>
      <c r="K18" s="25">
        <v>1111</v>
      </c>
      <c r="L18" s="25"/>
      <c r="M18" s="25">
        <v>1</v>
      </c>
      <c r="N18" s="25"/>
      <c r="O18" s="25"/>
      <c r="P18" s="25">
        <v>111</v>
      </c>
      <c r="Q18" s="25"/>
      <c r="R18" s="25">
        <v>1</v>
      </c>
      <c r="S18" s="25"/>
      <c r="T18" s="25"/>
      <c r="U18" s="25"/>
      <c r="V18" s="25"/>
      <c r="W18" s="25"/>
      <c r="X18" s="26" t="s">
        <v>75</v>
      </c>
      <c r="Y18" s="24" t="s">
        <v>56</v>
      </c>
    </row>
    <row r="19" spans="1:25" ht="14.25" customHeight="1">
      <c r="A19" s="12" t="s">
        <v>196</v>
      </c>
      <c r="B19" s="23">
        <v>1</v>
      </c>
      <c r="C19" s="24">
        <v>111111</v>
      </c>
      <c r="D19" s="25">
        <v>111</v>
      </c>
      <c r="E19" s="25">
        <v>11</v>
      </c>
      <c r="F19" s="25"/>
      <c r="G19" s="25"/>
      <c r="H19" s="25"/>
      <c r="I19" s="25"/>
      <c r="J19" s="25"/>
      <c r="K19" s="25">
        <v>1111</v>
      </c>
      <c r="L19" s="25"/>
      <c r="M19" s="25"/>
      <c r="N19" s="25">
        <v>1</v>
      </c>
      <c r="O19" s="25">
        <v>1</v>
      </c>
      <c r="P19" s="25">
        <v>111</v>
      </c>
      <c r="Q19" s="25">
        <v>1</v>
      </c>
      <c r="R19" s="25"/>
      <c r="S19" s="25"/>
      <c r="T19" s="25"/>
      <c r="U19" s="25"/>
      <c r="V19" s="25"/>
      <c r="W19" s="25"/>
      <c r="X19" s="28" t="s">
        <v>76</v>
      </c>
      <c r="Y19" s="24" t="s">
        <v>70</v>
      </c>
    </row>
    <row r="20" spans="1:25" ht="14.25" customHeight="1">
      <c r="A20" s="12" t="s">
        <v>206</v>
      </c>
      <c r="B20" s="23">
        <v>1</v>
      </c>
      <c r="C20" s="24">
        <v>11111111</v>
      </c>
      <c r="D20" s="25">
        <v>1</v>
      </c>
      <c r="E20" s="25">
        <v>1</v>
      </c>
      <c r="F20" s="25"/>
      <c r="G20" s="25">
        <v>1</v>
      </c>
      <c r="H20" s="25">
        <v>1</v>
      </c>
      <c r="I20" s="25"/>
      <c r="J20" s="25"/>
      <c r="K20" s="25">
        <v>1111</v>
      </c>
      <c r="L20" s="25">
        <v>1</v>
      </c>
      <c r="M20" s="25">
        <v>1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 t="s">
        <v>77</v>
      </c>
      <c r="Y20" s="24" t="s">
        <v>70</v>
      </c>
    </row>
    <row r="21" spans="1:25" ht="14.25" customHeight="1">
      <c r="A21" s="12" t="s">
        <v>197</v>
      </c>
      <c r="B21" s="23">
        <v>1</v>
      </c>
      <c r="C21" s="24">
        <v>1111111111</v>
      </c>
      <c r="D21" s="25">
        <v>1</v>
      </c>
      <c r="E21" s="25">
        <v>1</v>
      </c>
      <c r="F21" s="25"/>
      <c r="G21" s="25">
        <v>1</v>
      </c>
      <c r="H21" s="25"/>
      <c r="I21" s="25">
        <v>1</v>
      </c>
      <c r="J21" s="25"/>
      <c r="K21" s="25">
        <v>1111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8" t="s">
        <v>78</v>
      </c>
      <c r="Y21" s="24" t="s">
        <v>56</v>
      </c>
    </row>
    <row r="22" spans="1:25" ht="14.25" customHeight="1">
      <c r="A22" s="12" t="s">
        <v>198</v>
      </c>
      <c r="B22" s="23"/>
      <c r="C22" s="24">
        <v>111111</v>
      </c>
      <c r="D22" s="25">
        <v>1</v>
      </c>
      <c r="E22" s="25">
        <v>1</v>
      </c>
      <c r="F22" s="25">
        <v>1</v>
      </c>
      <c r="G22" s="25"/>
      <c r="H22" s="25">
        <v>1</v>
      </c>
      <c r="I22" s="25"/>
      <c r="J22" s="25"/>
      <c r="K22" s="25">
        <v>1111</v>
      </c>
      <c r="L22" s="25"/>
      <c r="M22" s="25"/>
      <c r="N22" s="25"/>
      <c r="O22" s="25"/>
      <c r="P22" s="25">
        <v>11</v>
      </c>
      <c r="Q22" s="25">
        <v>1</v>
      </c>
      <c r="R22" s="25"/>
      <c r="S22" s="25"/>
      <c r="T22" s="25"/>
      <c r="U22" s="25"/>
      <c r="V22" s="25"/>
      <c r="W22" s="25"/>
      <c r="X22" s="26" t="s">
        <v>79</v>
      </c>
      <c r="Y22" s="24" t="s">
        <v>58</v>
      </c>
    </row>
    <row r="23" spans="1:25" ht="14.25" customHeight="1">
      <c r="A23" s="12" t="s">
        <v>199</v>
      </c>
      <c r="B23" s="23">
        <v>1</v>
      </c>
      <c r="C23" s="24" t="s">
        <v>70</v>
      </c>
      <c r="D23" s="25">
        <v>1</v>
      </c>
      <c r="E23" s="25">
        <v>1</v>
      </c>
      <c r="F23" s="25"/>
      <c r="G23" s="25"/>
      <c r="H23" s="25">
        <v>1</v>
      </c>
      <c r="I23" s="25"/>
      <c r="J23" s="25"/>
      <c r="K23" s="25">
        <v>1111</v>
      </c>
      <c r="L23" s="25"/>
      <c r="M23" s="25"/>
      <c r="N23" s="25"/>
      <c r="O23" s="25"/>
      <c r="P23" s="25">
        <v>1111111</v>
      </c>
      <c r="Q23" s="25">
        <v>1</v>
      </c>
      <c r="R23" s="25"/>
      <c r="S23" s="25"/>
      <c r="T23" s="25"/>
      <c r="U23" s="25"/>
      <c r="V23" s="25"/>
      <c r="W23" s="25"/>
      <c r="X23" s="28" t="s">
        <v>80</v>
      </c>
      <c r="Y23" s="24" t="s">
        <v>70</v>
      </c>
    </row>
    <row r="24" spans="1:25" ht="14.25" customHeight="1">
      <c r="A24" s="12" t="s">
        <v>200</v>
      </c>
      <c r="B24" s="23"/>
      <c r="C24" s="24">
        <v>111111</v>
      </c>
      <c r="D24" s="25">
        <v>1</v>
      </c>
      <c r="E24" s="25">
        <v>1</v>
      </c>
      <c r="F24" s="25">
        <v>1</v>
      </c>
      <c r="G24" s="25"/>
      <c r="H24" s="25"/>
      <c r="I24" s="25">
        <v>1</v>
      </c>
      <c r="J24" s="25"/>
      <c r="K24" s="25">
        <v>1111</v>
      </c>
      <c r="L24" s="25"/>
      <c r="M24" s="25">
        <v>1</v>
      </c>
      <c r="N24" s="25"/>
      <c r="O24" s="25"/>
      <c r="P24" s="25">
        <v>111</v>
      </c>
      <c r="Q24" s="25">
        <v>1</v>
      </c>
      <c r="R24" s="25">
        <v>111</v>
      </c>
      <c r="S24" s="25"/>
      <c r="T24" s="25"/>
      <c r="U24" s="25">
        <v>1</v>
      </c>
      <c r="V24" s="25"/>
      <c r="W24" s="25"/>
      <c r="X24" s="26" t="s">
        <v>81</v>
      </c>
      <c r="Y24" s="24" t="s">
        <v>58</v>
      </c>
    </row>
    <row r="25" spans="1:25" ht="14.25" customHeight="1">
      <c r="A25" s="12" t="s">
        <v>201</v>
      </c>
      <c r="B25" s="23">
        <v>1</v>
      </c>
      <c r="C25" s="24">
        <v>111</v>
      </c>
      <c r="D25" s="25">
        <v>1</v>
      </c>
      <c r="E25" s="25">
        <v>1</v>
      </c>
      <c r="F25" s="25">
        <v>1</v>
      </c>
      <c r="G25" s="25">
        <v>1</v>
      </c>
      <c r="H25" s="25"/>
      <c r="I25" s="25"/>
      <c r="J25" s="25"/>
      <c r="K25" s="25">
        <v>1111</v>
      </c>
      <c r="L25" s="25"/>
      <c r="M25" s="25">
        <v>1</v>
      </c>
      <c r="N25" s="25"/>
      <c r="O25" s="25"/>
      <c r="P25" s="25">
        <v>11</v>
      </c>
      <c r="Q25" s="25">
        <v>1</v>
      </c>
      <c r="R25" s="25"/>
      <c r="S25" s="25"/>
      <c r="T25" s="25"/>
      <c r="U25" s="25">
        <v>1</v>
      </c>
      <c r="V25" s="25"/>
      <c r="W25" s="25"/>
      <c r="X25" s="28" t="s">
        <v>82</v>
      </c>
      <c r="Y25" s="24" t="s">
        <v>64</v>
      </c>
    </row>
    <row r="26" spans="1:25" ht="14.25" customHeight="1">
      <c r="A26" s="12" t="s">
        <v>202</v>
      </c>
      <c r="B26" s="23">
        <v>1</v>
      </c>
      <c r="C26" s="24" t="s">
        <v>58</v>
      </c>
      <c r="D26" s="25">
        <v>1</v>
      </c>
      <c r="E26" s="25">
        <v>11</v>
      </c>
      <c r="F26" s="25">
        <v>11</v>
      </c>
      <c r="G26" s="25"/>
      <c r="H26" s="25"/>
      <c r="I26" s="25"/>
      <c r="J26" s="25"/>
      <c r="K26" s="25">
        <v>1111</v>
      </c>
      <c r="L26" s="25">
        <v>1</v>
      </c>
      <c r="M26" s="25"/>
      <c r="N26" s="25"/>
      <c r="O26" s="25"/>
      <c r="P26" s="25">
        <v>1</v>
      </c>
      <c r="Q26" s="25"/>
      <c r="R26" s="25"/>
      <c r="S26" s="25"/>
      <c r="T26" s="25"/>
      <c r="U26" s="25"/>
      <c r="V26" s="25"/>
      <c r="W26" s="25"/>
      <c r="X26" s="26" t="s">
        <v>83</v>
      </c>
      <c r="Y26" s="24" t="s">
        <v>58</v>
      </c>
    </row>
    <row r="27" spans="1:25" ht="14.25" customHeight="1">
      <c r="A27" s="12" t="s">
        <v>207</v>
      </c>
      <c r="B27" s="23">
        <v>1</v>
      </c>
      <c r="C27" s="24">
        <v>11111</v>
      </c>
      <c r="D27" s="25"/>
      <c r="E27" s="25">
        <v>1</v>
      </c>
      <c r="F27" s="25"/>
      <c r="G27" s="25">
        <v>1</v>
      </c>
      <c r="H27" s="25"/>
      <c r="I27" s="25">
        <v>1</v>
      </c>
      <c r="J27" s="25"/>
      <c r="K27" s="25">
        <v>1111</v>
      </c>
      <c r="L27" s="25">
        <v>1</v>
      </c>
      <c r="M27" s="25">
        <v>1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8" t="s">
        <v>84</v>
      </c>
      <c r="Y27" s="24" t="s">
        <v>58</v>
      </c>
    </row>
    <row r="28" spans="1:25" ht="14.25" customHeight="1">
      <c r="A28" s="12" t="s">
        <v>203</v>
      </c>
      <c r="B28" s="23">
        <v>1</v>
      </c>
      <c r="C28" s="24">
        <v>1111111</v>
      </c>
      <c r="D28" s="25"/>
      <c r="E28" s="25">
        <v>11</v>
      </c>
      <c r="F28" s="25">
        <v>1</v>
      </c>
      <c r="G28" s="25"/>
      <c r="H28" s="25"/>
      <c r="I28" s="25"/>
      <c r="J28" s="25"/>
      <c r="K28" s="25">
        <v>1111</v>
      </c>
      <c r="L28" s="25"/>
      <c r="M28" s="25"/>
      <c r="N28" s="25"/>
      <c r="O28" s="25"/>
      <c r="P28" s="25">
        <v>1</v>
      </c>
      <c r="Q28" s="25"/>
      <c r="R28" s="25"/>
      <c r="S28" s="25"/>
      <c r="T28" s="25"/>
      <c r="U28" s="25"/>
      <c r="V28" s="25"/>
      <c r="W28" s="25"/>
      <c r="X28" s="29" t="s">
        <v>85</v>
      </c>
      <c r="Y28" s="24" t="s">
        <v>60</v>
      </c>
    </row>
    <row r="29" spans="1:25" ht="14.25" customHeight="1"/>
    <row r="30" spans="1:25" ht="14.25" customHeight="1"/>
    <row r="31" spans="1:25" ht="14.25" customHeight="1"/>
    <row r="32" spans="1:2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9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3" sqref="A3:A28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4" width="10.6640625" customWidth="1"/>
    <col min="25" max="25" width="21.6640625" customWidth="1"/>
    <col min="26" max="27" width="3.33203125" customWidth="1"/>
    <col min="28" max="28" width="4.44140625" customWidth="1"/>
  </cols>
  <sheetData>
    <row r="1" spans="1:28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30"/>
      <c r="Z1" s="31"/>
      <c r="AA1" s="31"/>
      <c r="AB1" s="32"/>
    </row>
    <row r="2" spans="1:28" ht="180">
      <c r="A2" s="19" t="s">
        <v>54</v>
      </c>
      <c r="B2" s="20" t="s">
        <v>2</v>
      </c>
      <c r="C2" s="33" t="str">
        <f>Puntos!A3</f>
        <v>Libreta tarea casa (semanal y aleatorio)</v>
      </c>
      <c r="D2" s="33" t="str">
        <f>Puntos!A4</f>
        <v>Pizarra (semanal y aleatorio)</v>
      </c>
      <c r="E2" s="33" t="str">
        <f>Puntos!A5</f>
        <v>8 o más en tarea online (forms, geogebra, ...)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1" t="s">
        <v>15</v>
      </c>
      <c r="O2" s="21" t="s">
        <v>16</v>
      </c>
      <c r="P2" s="21" t="s">
        <v>17</v>
      </c>
      <c r="Q2" s="21" t="s">
        <v>18</v>
      </c>
      <c r="R2" s="21" t="s">
        <v>19</v>
      </c>
      <c r="S2" s="21" t="s">
        <v>20</v>
      </c>
      <c r="T2" s="21" t="s">
        <v>21</v>
      </c>
      <c r="U2" s="21" t="s">
        <v>22</v>
      </c>
      <c r="V2" s="21" t="s">
        <v>23</v>
      </c>
      <c r="W2" s="21" t="s">
        <v>24</v>
      </c>
      <c r="X2" s="34" t="s">
        <v>86</v>
      </c>
      <c r="Y2" s="19" t="s">
        <v>54</v>
      </c>
      <c r="Z2" s="35" t="s">
        <v>87</v>
      </c>
      <c r="AA2" s="36" t="s">
        <v>88</v>
      </c>
      <c r="AB2" s="37" t="s">
        <v>89</v>
      </c>
    </row>
    <row r="3" spans="1:28" ht="14.25" customHeight="1">
      <c r="A3" s="12" t="s">
        <v>178</v>
      </c>
      <c r="B3" s="38">
        <f>LEN('1ª Borrador ENTRADA 4D'!B3)*VLOOKUP('1ª Borrador SAÍDA 4D '!B$2,Puntos!$A:$B,2,)</f>
        <v>0</v>
      </c>
      <c r="C3" s="38">
        <f>LEN('1ª Borrador ENTRADA 4D'!C3)*VLOOKUP('1ª Borrador SAÍDA 4D '!C$2,Puntos!$A:$B,2,)</f>
        <v>24</v>
      </c>
      <c r="D3" s="38">
        <f>LEN('1ª Borrador ENTRADA 4D'!D3)*VLOOKUP('1ª Borrador SAÍDA 4D '!D$2,Puntos!$A:$B,2,)</f>
        <v>4</v>
      </c>
      <c r="E3" s="38">
        <f>LEN('1ª Borrador ENTRADA 4D'!E3)*VLOOKUP('1ª Borrador SAÍDA 4D '!E$2,Puntos!$A:$B,2,)</f>
        <v>3</v>
      </c>
      <c r="F3" s="38">
        <f>LEN('1ª Borrador ENTRADA 4D'!F3)*VLOOKUP('1ª Borrador SAÍDA 4D '!F$2,Puntos!$A:$B,2,)</f>
        <v>0</v>
      </c>
      <c r="G3" s="38">
        <f>LEN('1ª Borrador ENTRADA 4D'!G3)*VLOOKUP('1ª Borrador SAÍDA 4D '!G$2,Puntos!$A:$B,2,)</f>
        <v>0</v>
      </c>
      <c r="H3" s="38">
        <f>LEN('1ª Borrador ENTRADA 4D'!H3)*VLOOKUP('1ª Borrador SAÍDA 4D '!H$2,Puntos!$A:$B,2,)</f>
        <v>0</v>
      </c>
      <c r="I3" s="38">
        <f>LEN('1ª Borrador ENTRADA 4D'!I3)*VLOOKUP('1ª Borrador SAÍDA 4D '!I$2,Puntos!$A:$B,2,)</f>
        <v>1</v>
      </c>
      <c r="J3" s="38">
        <f>LEN('1ª Borrador ENTRADA 4D'!J3)*VLOOKUP('1ª Borrador SAÍDA 4D '!J$2,Puntos!$A:$B,2,)</f>
        <v>0</v>
      </c>
      <c r="K3" s="38">
        <f>LEN('1ª Borrador ENTRADA 4D'!K3)*VLOOKUP('1ª Borrador SAÍDA 4D '!K$2,Puntos!$A:$B,2,)</f>
        <v>4</v>
      </c>
      <c r="L3" s="38">
        <f>LEN('1ª Borrador ENTRADA 4D'!L3)*VLOOKUP('1ª Borrador SAÍDA 4D '!L$2,Puntos!$A:$B,2,)</f>
        <v>0</v>
      </c>
      <c r="M3" s="38">
        <f>LEN('1ª Borrador ENTRADA 4D'!M3)*VLOOKUP('1ª Borrador SAÍDA 4D '!M$2,Puntos!$A:$B,2,)</f>
        <v>0</v>
      </c>
      <c r="N3" s="38">
        <f>LEN('1ª Borrador ENTRADA 4D'!N3)*VLOOKUP('1ª Borrador SAÍDA 4D '!N$2,Puntos!$A:$B,2,)</f>
        <v>0</v>
      </c>
      <c r="O3" s="38">
        <f>LEN('1ª Borrador ENTRADA 4D'!O3)*VLOOKUP('1ª Borrador SAÍDA 4D '!O$2,Puntos!$A:$B,2,)</f>
        <v>0</v>
      </c>
      <c r="P3" s="38">
        <f>LEN('1ª Borrador ENTRADA 4D'!P3)*VLOOKUP('1ª Borrador SAÍDA 4D '!P$2,Puntos!$A:$B,2,)</f>
        <v>0</v>
      </c>
      <c r="Q3" s="38">
        <f>LEN('1ª Borrador ENTRADA 4D'!Q3)*VLOOKUP('1ª Borrador SAÍDA 4D '!Q$2,Puntos!$A:$B,2,)</f>
        <v>0</v>
      </c>
      <c r="R3" s="38">
        <f>LEN('1ª Borrador ENTRADA 4D'!R3)*VLOOKUP('1ª Borrador SAÍDA 4D '!R$2,Puntos!$A:$B,2,)</f>
        <v>0</v>
      </c>
      <c r="S3" s="38">
        <f>LEN('1ª Borrador ENTRADA 4D'!S3)*VLOOKUP('1ª Borrador SAÍDA 4D '!S$2,Puntos!$A:$B,2,)</f>
        <v>0</v>
      </c>
      <c r="T3" s="38">
        <f>LEN('1ª Borrador ENTRADA 4D'!T3)*VLOOKUP('1ª Borrador SAÍDA 4D '!T$2,Puntos!$A:$B,2,)</f>
        <v>0</v>
      </c>
      <c r="U3" s="38">
        <f>LEN('1ª Borrador ENTRADA 4D'!U3)*VLOOKUP('1ª Borrador SAÍDA 4D '!U$2,Puntos!$A:$B,2,)</f>
        <v>0</v>
      </c>
      <c r="V3" s="38">
        <f>LEN('1ª Borrador ENTRADA 4D'!V3)*VLOOKUP('1ª Borrador SAÍDA 4D '!V$2,Puntos!$A:$B,2,)</f>
        <v>0</v>
      </c>
      <c r="W3" s="38">
        <f>LEN('1ª Borrador ENTRADA 4D'!W3)*VLOOKUP('1ª Borrador SAÍDA 4D '!W$2,Puntos!$A:$B,2,)</f>
        <v>0</v>
      </c>
      <c r="X3" s="26" t="s">
        <v>55</v>
      </c>
      <c r="Y3" s="12" t="str">
        <f>A3</f>
        <v>A</v>
      </c>
      <c r="Z3" s="39">
        <f>+SUM(B3:M3)</f>
        <v>36</v>
      </c>
      <c r="AA3" s="39">
        <f>+SUM(N3:W3)</f>
        <v>0</v>
      </c>
      <c r="AB3" s="32">
        <f>+Z3+AA3</f>
        <v>36</v>
      </c>
    </row>
    <row r="4" spans="1:28" ht="14.25" customHeight="1">
      <c r="A4" s="12" t="s">
        <v>181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27"/>
      <c r="Y4" s="12"/>
      <c r="Z4" s="39"/>
      <c r="AA4" s="39"/>
      <c r="AB4" s="32"/>
    </row>
    <row r="5" spans="1:28" ht="14.25" customHeight="1">
      <c r="A5" s="12" t="s">
        <v>184</v>
      </c>
      <c r="B5" s="38">
        <f>LEN('1ª Borrador ENTRADA 4D'!B5)*VLOOKUP('1ª Borrador SAÍDA 4D '!B$2,Puntos!$A:$B,2,)</f>
        <v>1</v>
      </c>
      <c r="C5" s="38">
        <f>LEN('1ª Borrador ENTRADA 4D'!C5)*VLOOKUP('1ª Borrador SAÍDA 4D '!C$2,Puntos!$A:$B,2,)</f>
        <v>21</v>
      </c>
      <c r="D5" s="38">
        <f>LEN('1ª Borrador ENTRADA 4D'!D5)*VLOOKUP('1ª Borrador SAÍDA 4D '!D$2,Puntos!$A:$B,2,)</f>
        <v>4</v>
      </c>
      <c r="E5" s="38">
        <f>LEN('1ª Borrador ENTRADA 4D'!E5)*VLOOKUP('1ª Borrador SAÍDA 4D '!E$2,Puntos!$A:$B,2,)</f>
        <v>3</v>
      </c>
      <c r="F5" s="38">
        <f>LEN('1ª Borrador ENTRADA 4D'!F5)*VLOOKUP('1ª Borrador SAÍDA 4D '!F$2,Puntos!$A:$B,2,)</f>
        <v>4</v>
      </c>
      <c r="G5" s="38">
        <f>LEN('1ª Borrador ENTRADA 4D'!G5)*VLOOKUP('1ª Borrador SAÍDA 4D '!G$2,Puntos!$A:$B,2,)</f>
        <v>0</v>
      </c>
      <c r="H5" s="38">
        <f>LEN('1ª Borrador ENTRADA 4D'!H5)*VLOOKUP('1ª Borrador SAÍDA 4D '!H$2,Puntos!$A:$B,2,)</f>
        <v>0</v>
      </c>
      <c r="I5" s="38">
        <f>LEN('1ª Borrador ENTRADA 4D'!I5)*VLOOKUP('1ª Borrador SAÍDA 4D '!I$2,Puntos!$A:$B,2,)</f>
        <v>1</v>
      </c>
      <c r="J5" s="38">
        <f>LEN('1ª Borrador ENTRADA 4D'!J5)*VLOOKUP('1ª Borrador SAÍDA 4D '!J$2,Puntos!$A:$B,2,)</f>
        <v>0</v>
      </c>
      <c r="K5" s="38">
        <f>LEN('1ª Borrador ENTRADA 4D'!K5)*VLOOKUP('1ª Borrador SAÍDA 4D '!K$2,Puntos!$A:$B,2,)</f>
        <v>4</v>
      </c>
      <c r="L5" s="38">
        <f>LEN('1ª Borrador ENTRADA 4D'!L5)*VLOOKUP('1ª Borrador SAÍDA 4D '!L$2,Puntos!$A:$B,2,)</f>
        <v>0</v>
      </c>
      <c r="M5" s="38">
        <f>LEN('1ª Borrador ENTRADA 4D'!M5)*VLOOKUP('1ª Borrador SAÍDA 4D '!M$2,Puntos!$A:$B,2,)</f>
        <v>4</v>
      </c>
      <c r="N5" s="38">
        <f>LEN('1ª Borrador ENTRADA 4D'!N5)*VLOOKUP('1ª Borrador SAÍDA 4D '!N$2,Puntos!$A:$B,2,)</f>
        <v>0</v>
      </c>
      <c r="O5" s="38">
        <f>LEN('1ª Borrador ENTRADA 4D'!O5)*VLOOKUP('1ª Borrador SAÍDA 4D '!O$2,Puntos!$A:$B,2,)</f>
        <v>0</v>
      </c>
      <c r="P5" s="38">
        <f>LEN('1ª Borrador ENTRADA 4D'!P5)*VLOOKUP('1ª Borrador SAÍDA 4D '!P$2,Puntos!$A:$B,2,)</f>
        <v>-4</v>
      </c>
      <c r="Q5" s="38">
        <f>LEN('1ª Borrador ENTRADA 4D'!Q5)*VLOOKUP('1ª Borrador SAÍDA 4D '!Q$2,Puntos!$A:$B,2,)</f>
        <v>0</v>
      </c>
      <c r="R5" s="38">
        <f>LEN('1ª Borrador ENTRADA 4D'!R5)*VLOOKUP('1ª Borrador SAÍDA 4D '!R$2,Puntos!$A:$B,2,)</f>
        <v>0</v>
      </c>
      <c r="S5" s="38">
        <f>LEN('1ª Borrador ENTRADA 4D'!S5)*VLOOKUP('1ª Borrador SAÍDA 4D '!S$2,Puntos!$A:$B,2,)</f>
        <v>0</v>
      </c>
      <c r="T5" s="38">
        <f>LEN('1ª Borrador ENTRADA 4D'!T5)*VLOOKUP('1ª Borrador SAÍDA 4D '!T$2,Puntos!$A:$B,2,)</f>
        <v>0</v>
      </c>
      <c r="U5" s="38">
        <f>LEN('1ª Borrador ENTRADA 4D'!U5)*VLOOKUP('1ª Borrador SAÍDA 4D '!U$2,Puntos!$A:$B,2,)</f>
        <v>0</v>
      </c>
      <c r="V5" s="38">
        <f>LEN('1ª Borrador ENTRADA 4D'!V5)*VLOOKUP('1ª Borrador SAÍDA 4D '!V$2,Puntos!$A:$B,2,)</f>
        <v>0</v>
      </c>
      <c r="W5" s="38">
        <f>LEN('1ª Borrador ENTRADA 4D'!W5)*VLOOKUP('1ª Borrador SAÍDA 4D '!W$2,Puntos!$A:$B,2,)</f>
        <v>0</v>
      </c>
      <c r="X5" s="28" t="s">
        <v>57</v>
      </c>
      <c r="Y5" s="12" t="str">
        <f t="shared" ref="Y5:Y28" si="0">A5</f>
        <v>C</v>
      </c>
      <c r="Z5" s="39">
        <f t="shared" ref="Z5:Z28" si="1">+SUM(B5:M5)</f>
        <v>42</v>
      </c>
      <c r="AA5" s="39">
        <f t="shared" ref="AA5:AA28" si="2">+SUM(N5:W5)</f>
        <v>-4</v>
      </c>
      <c r="AB5" s="32">
        <f t="shared" ref="AB5:AB28" si="3">+Z5+AA5</f>
        <v>38</v>
      </c>
    </row>
    <row r="6" spans="1:28" ht="14.25" customHeight="1">
      <c r="A6" s="12" t="s">
        <v>186</v>
      </c>
      <c r="B6" s="38">
        <f>LEN('1ª Borrador ENTRADA 4D'!B6)*VLOOKUP('1ª Borrador SAÍDA 4D '!B$2,Puntos!$A:$B,2,)</f>
        <v>1</v>
      </c>
      <c r="C6" s="38">
        <f>LEN('1ª Borrador ENTRADA 4D'!C6)*VLOOKUP('1ª Borrador SAÍDA 4D '!C$2,Puntos!$A:$B,2,)</f>
        <v>24</v>
      </c>
      <c r="D6" s="38">
        <f>LEN('1ª Borrador ENTRADA 4D'!D6)*VLOOKUP('1ª Borrador SAÍDA 4D '!D$2,Puntos!$A:$B,2,)</f>
        <v>2</v>
      </c>
      <c r="E6" s="38">
        <f>LEN('1ª Borrador ENTRADA 4D'!E6)*VLOOKUP('1ª Borrador SAÍDA 4D '!E$2,Puntos!$A:$B,2,)</f>
        <v>3</v>
      </c>
      <c r="F6" s="38">
        <f>LEN('1ª Borrador ENTRADA 4D'!F6)*VLOOKUP('1ª Borrador SAÍDA 4D '!F$2,Puntos!$A:$B,2,)</f>
        <v>0</v>
      </c>
      <c r="G6" s="38">
        <f>LEN('1ª Borrador ENTRADA 4D'!G6)*VLOOKUP('1ª Borrador SAÍDA 4D '!G$2,Puntos!$A:$B,2,)</f>
        <v>3</v>
      </c>
      <c r="H6" s="38">
        <f>LEN('1ª Borrador ENTRADA 4D'!H6)*VLOOKUP('1ª Borrador SAÍDA 4D '!H$2,Puntos!$A:$B,2,)</f>
        <v>0</v>
      </c>
      <c r="I6" s="38">
        <f>LEN('1ª Borrador ENTRADA 4D'!I6)*VLOOKUP('1ª Borrador SAÍDA 4D '!I$2,Puntos!$A:$B,2,)</f>
        <v>1</v>
      </c>
      <c r="J6" s="38">
        <f>LEN('1ª Borrador ENTRADA 4D'!J6)*VLOOKUP('1ª Borrador SAÍDA 4D '!J$2,Puntos!$A:$B,2,)</f>
        <v>0</v>
      </c>
      <c r="K6" s="38">
        <f>LEN('1ª Borrador ENTRADA 4D'!K6)*VLOOKUP('1ª Borrador SAÍDA 4D '!K$2,Puntos!$A:$B,2,)</f>
        <v>4</v>
      </c>
      <c r="L6" s="38">
        <f>LEN('1ª Borrador ENTRADA 4D'!L6)*VLOOKUP('1ª Borrador SAÍDA 4D '!L$2,Puntos!$A:$B,2,)</f>
        <v>0</v>
      </c>
      <c r="M6" s="38">
        <f>LEN('1ª Borrador ENTRADA 4D'!M6)*VLOOKUP('1ª Borrador SAÍDA 4D '!M$2,Puntos!$A:$B,2,)</f>
        <v>0</v>
      </c>
      <c r="N6" s="38">
        <f>LEN('1ª Borrador ENTRADA 4D'!N6)*VLOOKUP('1ª Borrador SAÍDA 4D '!N$2,Puntos!$A:$B,2,)</f>
        <v>0</v>
      </c>
      <c r="O6" s="38">
        <f>LEN('1ª Borrador ENTRADA 4D'!O6)*VLOOKUP('1ª Borrador SAÍDA 4D '!O$2,Puntos!$A:$B,2,)</f>
        <v>0</v>
      </c>
      <c r="P6" s="38">
        <f>LEN('1ª Borrador ENTRADA 4D'!P6)*VLOOKUP('1ª Borrador SAÍDA 4D '!P$2,Puntos!$A:$B,2,)</f>
        <v>0</v>
      </c>
      <c r="Q6" s="38">
        <f>LEN('1ª Borrador ENTRADA 4D'!Q6)*VLOOKUP('1ª Borrador SAÍDA 4D '!Q$2,Puntos!$A:$B,2,)</f>
        <v>0</v>
      </c>
      <c r="R6" s="38">
        <f>LEN('1ª Borrador ENTRADA 4D'!R6)*VLOOKUP('1ª Borrador SAÍDA 4D '!R$2,Puntos!$A:$B,2,)</f>
        <v>0</v>
      </c>
      <c r="S6" s="38">
        <f>LEN('1ª Borrador ENTRADA 4D'!S6)*VLOOKUP('1ª Borrador SAÍDA 4D '!S$2,Puntos!$A:$B,2,)</f>
        <v>0</v>
      </c>
      <c r="T6" s="38">
        <f>LEN('1ª Borrador ENTRADA 4D'!T6)*VLOOKUP('1ª Borrador SAÍDA 4D '!T$2,Puntos!$A:$B,2,)</f>
        <v>0</v>
      </c>
      <c r="U6" s="38">
        <f>LEN('1ª Borrador ENTRADA 4D'!U6)*VLOOKUP('1ª Borrador SAÍDA 4D '!U$2,Puntos!$A:$B,2,)</f>
        <v>0</v>
      </c>
      <c r="V6" s="38">
        <f>LEN('1ª Borrador ENTRADA 4D'!V6)*VLOOKUP('1ª Borrador SAÍDA 4D '!V$2,Puntos!$A:$B,2,)</f>
        <v>0</v>
      </c>
      <c r="W6" s="38">
        <f>LEN('1ª Borrador ENTRADA 4D'!W6)*VLOOKUP('1ª Borrador SAÍDA 4D '!W$2,Puntos!$A:$B,2,)</f>
        <v>0</v>
      </c>
      <c r="X6" s="11" t="s">
        <v>59</v>
      </c>
      <c r="Y6" s="12" t="str">
        <f t="shared" si="0"/>
        <v>D</v>
      </c>
      <c r="Z6" s="39">
        <f t="shared" si="1"/>
        <v>38</v>
      </c>
      <c r="AA6" s="39">
        <f t="shared" si="2"/>
        <v>0</v>
      </c>
      <c r="AB6" s="32">
        <f t="shared" si="3"/>
        <v>38</v>
      </c>
    </row>
    <row r="7" spans="1:28" ht="14.25" customHeight="1">
      <c r="A7" s="12" t="s">
        <v>25</v>
      </c>
      <c r="B7" s="38">
        <f>LEN('1ª Borrador ENTRADA 4D'!B7)*VLOOKUP('1ª Borrador SAÍDA 4D '!B$2,Puntos!$A:$B,2,)</f>
        <v>0</v>
      </c>
      <c r="C7" s="38">
        <f>LEN('1ª Borrador ENTRADA 4D'!C7)*VLOOKUP('1ª Borrador SAÍDA 4D '!C$2,Puntos!$A:$B,2,)</f>
        <v>18</v>
      </c>
      <c r="D7" s="38">
        <f>LEN('1ª Borrador ENTRADA 4D'!D7)*VLOOKUP('1ª Borrador SAÍDA 4D '!D$2,Puntos!$A:$B,2,)</f>
        <v>0</v>
      </c>
      <c r="E7" s="38">
        <f>LEN('1ª Borrador ENTRADA 4D'!E7)*VLOOKUP('1ª Borrador SAÍDA 4D '!E$2,Puntos!$A:$B,2,)</f>
        <v>6</v>
      </c>
      <c r="F7" s="38">
        <f>LEN('1ª Borrador ENTRADA 4D'!F7)*VLOOKUP('1ª Borrador SAÍDA 4D '!F$2,Puntos!$A:$B,2,)</f>
        <v>0</v>
      </c>
      <c r="G7" s="38">
        <f>LEN('1ª Borrador ENTRADA 4D'!G7)*VLOOKUP('1ª Borrador SAÍDA 4D '!G$2,Puntos!$A:$B,2,)</f>
        <v>0</v>
      </c>
      <c r="H7" s="38">
        <f>LEN('1ª Borrador ENTRADA 4D'!H7)*VLOOKUP('1ª Borrador SAÍDA 4D '!H$2,Puntos!$A:$B,2,)</f>
        <v>0</v>
      </c>
      <c r="I7" s="38">
        <f>LEN('1ª Borrador ENTRADA 4D'!I7)*VLOOKUP('1ª Borrador SAÍDA 4D '!I$2,Puntos!$A:$B,2,)</f>
        <v>1</v>
      </c>
      <c r="J7" s="38">
        <f>LEN('1ª Borrador ENTRADA 4D'!J7)*VLOOKUP('1ª Borrador SAÍDA 4D '!J$2,Puntos!$A:$B,2,)</f>
        <v>0</v>
      </c>
      <c r="K7" s="38">
        <f>LEN('1ª Borrador ENTRADA 4D'!K7)*VLOOKUP('1ª Borrador SAÍDA 4D '!K$2,Puntos!$A:$B,2,)</f>
        <v>4</v>
      </c>
      <c r="L7" s="38">
        <f>LEN('1ª Borrador ENTRADA 4D'!L7)*VLOOKUP('1ª Borrador SAÍDA 4D '!L$2,Puntos!$A:$B,2,)</f>
        <v>0</v>
      </c>
      <c r="M7" s="38">
        <f>LEN('1ª Borrador ENTRADA 4D'!M7)*VLOOKUP('1ª Borrador SAÍDA 4D '!M$2,Puntos!$A:$B,2,)</f>
        <v>4</v>
      </c>
      <c r="N7" s="38">
        <f>LEN('1ª Borrador ENTRADA 4D'!N7)*VLOOKUP('1ª Borrador SAÍDA 4D '!N$2,Puntos!$A:$B,2,)</f>
        <v>0</v>
      </c>
      <c r="O7" s="38">
        <f>LEN('1ª Borrador ENTRADA 4D'!O7)*VLOOKUP('1ª Borrador SAÍDA 4D '!O$2,Puntos!$A:$B,2,)</f>
        <v>0</v>
      </c>
      <c r="P7" s="38">
        <f>LEN('1ª Borrador ENTRADA 4D'!P7)*VLOOKUP('1ª Borrador SAÍDA 4D '!P$2,Puntos!$A:$B,2,)</f>
        <v>-2</v>
      </c>
      <c r="Q7" s="38">
        <f>LEN('1ª Borrador ENTRADA 4D'!Q7)*VLOOKUP('1ª Borrador SAÍDA 4D '!Q$2,Puntos!$A:$B,2,)</f>
        <v>0</v>
      </c>
      <c r="R7" s="38">
        <f>LEN('1ª Borrador ENTRADA 4D'!R7)*VLOOKUP('1ª Borrador SAÍDA 4D '!R$2,Puntos!$A:$B,2,)</f>
        <v>0</v>
      </c>
      <c r="S7" s="38">
        <f>LEN('1ª Borrador ENTRADA 4D'!S7)*VLOOKUP('1ª Borrador SAÍDA 4D '!S$2,Puntos!$A:$B,2,)</f>
        <v>0</v>
      </c>
      <c r="T7" s="38">
        <f>LEN('1ª Borrador ENTRADA 4D'!T7)*VLOOKUP('1ª Borrador SAÍDA 4D '!T$2,Puntos!$A:$B,2,)</f>
        <v>0</v>
      </c>
      <c r="U7" s="38">
        <f>LEN('1ª Borrador ENTRADA 4D'!U7)*VLOOKUP('1ª Borrador SAÍDA 4D '!U$2,Puntos!$A:$B,2,)</f>
        <v>0</v>
      </c>
      <c r="V7" s="38">
        <f>LEN('1ª Borrador ENTRADA 4D'!V7)*VLOOKUP('1ª Borrador SAÍDA 4D '!V$2,Puntos!$A:$B,2,)</f>
        <v>0</v>
      </c>
      <c r="W7" s="38">
        <f>LEN('1ª Borrador ENTRADA 4D'!W7)*VLOOKUP('1ª Borrador SAÍDA 4D '!W$2,Puntos!$A:$B,2,)</f>
        <v>0</v>
      </c>
      <c r="X7" s="26" t="s">
        <v>61</v>
      </c>
      <c r="Y7" s="12" t="str">
        <f t="shared" si="0"/>
        <v>E</v>
      </c>
      <c r="Z7" s="39">
        <f t="shared" si="1"/>
        <v>33</v>
      </c>
      <c r="AA7" s="39">
        <f t="shared" si="2"/>
        <v>-2</v>
      </c>
      <c r="AB7" s="32">
        <f t="shared" si="3"/>
        <v>31</v>
      </c>
    </row>
    <row r="8" spans="1:28" ht="14.25" customHeight="1">
      <c r="A8" s="12" t="s">
        <v>188</v>
      </c>
      <c r="B8" s="38">
        <f>LEN('1ª Borrador ENTRADA 4D'!B8)*VLOOKUP('1ª Borrador SAÍDA 4D '!B$2,Puntos!$A:$B,2,)</f>
        <v>0</v>
      </c>
      <c r="C8" s="38">
        <f>LEN('1ª Borrador ENTRADA 4D'!C8)*VLOOKUP('1ª Borrador SAÍDA 4D '!C$2,Puntos!$A:$B,2,)</f>
        <v>21</v>
      </c>
      <c r="D8" s="38">
        <f>LEN('1ª Borrador ENTRADA 4D'!D8)*VLOOKUP('1ª Borrador SAÍDA 4D '!D$2,Puntos!$A:$B,2,)</f>
        <v>2</v>
      </c>
      <c r="E8" s="38">
        <f>LEN('1ª Borrador ENTRADA 4D'!E8)*VLOOKUP('1ª Borrador SAÍDA 4D '!E$2,Puntos!$A:$B,2,)</f>
        <v>3</v>
      </c>
      <c r="F8" s="38">
        <f>LEN('1ª Borrador ENTRADA 4D'!F8)*VLOOKUP('1ª Borrador SAÍDA 4D '!F$2,Puntos!$A:$B,2,)</f>
        <v>0</v>
      </c>
      <c r="G8" s="38">
        <f>LEN('1ª Borrador ENTRADA 4D'!G8)*VLOOKUP('1ª Borrador SAÍDA 4D '!G$2,Puntos!$A:$B,2,)</f>
        <v>0</v>
      </c>
      <c r="H8" s="38">
        <f>LEN('1ª Borrador ENTRADA 4D'!H8)*VLOOKUP('1ª Borrador SAÍDA 4D '!H$2,Puntos!$A:$B,2,)</f>
        <v>0</v>
      </c>
      <c r="I8" s="38">
        <f>LEN('1ª Borrador ENTRADA 4D'!I8)*VLOOKUP('1ª Borrador SAÍDA 4D '!I$2,Puntos!$A:$B,2,)</f>
        <v>2</v>
      </c>
      <c r="J8" s="38">
        <f>LEN('1ª Borrador ENTRADA 4D'!J8)*VLOOKUP('1ª Borrador SAÍDA 4D '!J$2,Puntos!$A:$B,2,)</f>
        <v>0</v>
      </c>
      <c r="K8" s="38">
        <f>LEN('1ª Borrador ENTRADA 4D'!K8)*VLOOKUP('1ª Borrador SAÍDA 4D '!K$2,Puntos!$A:$B,2,)</f>
        <v>4</v>
      </c>
      <c r="L8" s="38">
        <f>LEN('1ª Borrador ENTRADA 4D'!L8)*VLOOKUP('1ª Borrador SAÍDA 4D '!L$2,Puntos!$A:$B,2,)</f>
        <v>0</v>
      </c>
      <c r="M8" s="38">
        <f>LEN('1ª Borrador ENTRADA 4D'!M8)*VLOOKUP('1ª Borrador SAÍDA 4D '!M$2,Puntos!$A:$B,2,)</f>
        <v>4</v>
      </c>
      <c r="N8" s="38">
        <f>LEN('1ª Borrador ENTRADA 4D'!N8)*VLOOKUP('1ª Borrador SAÍDA 4D '!N$2,Puntos!$A:$B,2,)</f>
        <v>0</v>
      </c>
      <c r="O8" s="38">
        <f>LEN('1ª Borrador ENTRADA 4D'!O8)*VLOOKUP('1ª Borrador SAÍDA 4D '!O$2,Puntos!$A:$B,2,)</f>
        <v>0</v>
      </c>
      <c r="P8" s="38">
        <f>LEN('1ª Borrador ENTRADA 4D'!P8)*VLOOKUP('1ª Borrador SAÍDA 4D '!P$2,Puntos!$A:$B,2,)</f>
        <v>-2</v>
      </c>
      <c r="Q8" s="38">
        <f>LEN('1ª Borrador ENTRADA 4D'!Q8)*VLOOKUP('1ª Borrador SAÍDA 4D '!Q$2,Puntos!$A:$B,2,)</f>
        <v>0</v>
      </c>
      <c r="R8" s="38">
        <f>LEN('1ª Borrador ENTRADA 4D'!R8)*VLOOKUP('1ª Borrador SAÍDA 4D '!R$2,Puntos!$A:$B,2,)</f>
        <v>0</v>
      </c>
      <c r="S8" s="38">
        <f>LEN('1ª Borrador ENTRADA 4D'!S8)*VLOOKUP('1ª Borrador SAÍDA 4D '!S$2,Puntos!$A:$B,2,)</f>
        <v>0</v>
      </c>
      <c r="T8" s="38">
        <f>LEN('1ª Borrador ENTRADA 4D'!T8)*VLOOKUP('1ª Borrador SAÍDA 4D '!T$2,Puntos!$A:$B,2,)</f>
        <v>0</v>
      </c>
      <c r="U8" s="38">
        <f>LEN('1ª Borrador ENTRADA 4D'!U8)*VLOOKUP('1ª Borrador SAÍDA 4D '!U$2,Puntos!$A:$B,2,)</f>
        <v>0</v>
      </c>
      <c r="V8" s="38">
        <f>LEN('1ª Borrador ENTRADA 4D'!V8)*VLOOKUP('1ª Borrador SAÍDA 4D '!V$2,Puntos!$A:$B,2,)</f>
        <v>0</v>
      </c>
      <c r="W8" s="38">
        <f>LEN('1ª Borrador ENTRADA 4D'!W8)*VLOOKUP('1ª Borrador SAÍDA 4D '!W$2,Puntos!$A:$B,2,)</f>
        <v>0</v>
      </c>
      <c r="X8" s="28" t="s">
        <v>62</v>
      </c>
      <c r="Y8" s="12" t="str">
        <f t="shared" si="0"/>
        <v>F</v>
      </c>
      <c r="Z8" s="39">
        <f t="shared" si="1"/>
        <v>36</v>
      </c>
      <c r="AA8" s="39">
        <f t="shared" si="2"/>
        <v>-2</v>
      </c>
      <c r="AB8" s="32">
        <f t="shared" si="3"/>
        <v>34</v>
      </c>
    </row>
    <row r="9" spans="1:28" ht="14.25" customHeight="1">
      <c r="A9" s="12" t="s">
        <v>189</v>
      </c>
      <c r="B9" s="38">
        <f>LEN('1ª Borrador ENTRADA 4D'!B9)*VLOOKUP('1ª Borrador SAÍDA 4D '!B$2,Puntos!$A:$B,2,)</f>
        <v>0</v>
      </c>
      <c r="C9" s="38">
        <f>LEN('1ª Borrador ENTRADA 4D'!C9)*VLOOKUP('1ª Borrador SAÍDA 4D '!C$2,Puntos!$A:$B,2,)</f>
        <v>9</v>
      </c>
      <c r="D9" s="38">
        <f>LEN('1ª Borrador ENTRADA 4D'!D9)*VLOOKUP('1ª Borrador SAÍDA 4D '!D$2,Puntos!$A:$B,2,)</f>
        <v>0</v>
      </c>
      <c r="E9" s="38">
        <f>LEN('1ª Borrador ENTRADA 4D'!E9)*VLOOKUP('1ª Borrador SAÍDA 4D '!E$2,Puntos!$A:$B,2,)</f>
        <v>3</v>
      </c>
      <c r="F9" s="38">
        <f>LEN('1ª Borrador ENTRADA 4D'!F9)*VLOOKUP('1ª Borrador SAÍDA 4D '!F$2,Puntos!$A:$B,2,)</f>
        <v>4</v>
      </c>
      <c r="G9" s="38">
        <f>LEN('1ª Borrador ENTRADA 4D'!G9)*VLOOKUP('1ª Borrador SAÍDA 4D '!G$2,Puntos!$A:$B,2,)</f>
        <v>3</v>
      </c>
      <c r="H9" s="38">
        <f>LEN('1ª Borrador ENTRADA 4D'!H9)*VLOOKUP('1ª Borrador SAÍDA 4D '!H$2,Puntos!$A:$B,2,)</f>
        <v>0</v>
      </c>
      <c r="I9" s="38">
        <f>LEN('1ª Borrador ENTRADA 4D'!I9)*VLOOKUP('1ª Borrador SAÍDA 4D '!I$2,Puntos!$A:$B,2,)</f>
        <v>0</v>
      </c>
      <c r="J9" s="38">
        <f>LEN('1ª Borrador ENTRADA 4D'!J9)*VLOOKUP('1ª Borrador SAÍDA 4D '!J$2,Puntos!$A:$B,2,)</f>
        <v>0</v>
      </c>
      <c r="K9" s="38">
        <f>LEN('1ª Borrador ENTRADA 4D'!K9)*VLOOKUP('1ª Borrador SAÍDA 4D '!K$2,Puntos!$A:$B,2,)</f>
        <v>4</v>
      </c>
      <c r="L9" s="38">
        <f>LEN('1ª Borrador ENTRADA 4D'!L9)*VLOOKUP('1ª Borrador SAÍDA 4D '!L$2,Puntos!$A:$B,2,)</f>
        <v>0</v>
      </c>
      <c r="M9" s="38">
        <f>LEN('1ª Borrador ENTRADA 4D'!M9)*VLOOKUP('1ª Borrador SAÍDA 4D '!M$2,Puntos!$A:$B,2,)</f>
        <v>0</v>
      </c>
      <c r="N9" s="38">
        <f>LEN('1ª Borrador ENTRADA 4D'!N9)*VLOOKUP('1ª Borrador SAÍDA 4D '!N$2,Puntos!$A:$B,2,)</f>
        <v>0</v>
      </c>
      <c r="O9" s="38">
        <f>LEN('1ª Borrador ENTRADA 4D'!O9)*VLOOKUP('1ª Borrador SAÍDA 4D '!O$2,Puntos!$A:$B,2,)</f>
        <v>0</v>
      </c>
      <c r="P9" s="38">
        <f>LEN('1ª Borrador ENTRADA 4D'!P9)*VLOOKUP('1ª Borrador SAÍDA 4D '!P$2,Puntos!$A:$B,2,)</f>
        <v>-6</v>
      </c>
      <c r="Q9" s="38">
        <f>LEN('1ª Borrador ENTRADA 4D'!Q9)*VLOOKUP('1ª Borrador SAÍDA 4D '!Q$2,Puntos!$A:$B,2,)</f>
        <v>-4</v>
      </c>
      <c r="R9" s="38">
        <f>LEN('1ª Borrador ENTRADA 4D'!R9)*VLOOKUP('1ª Borrador SAÍDA 4D '!R$2,Puntos!$A:$B,2,)</f>
        <v>0</v>
      </c>
      <c r="S9" s="38">
        <f>LEN('1ª Borrador ENTRADA 4D'!S9)*VLOOKUP('1ª Borrador SAÍDA 4D '!S$2,Puntos!$A:$B,2,)</f>
        <v>0</v>
      </c>
      <c r="T9" s="38">
        <f>LEN('1ª Borrador ENTRADA 4D'!T9)*VLOOKUP('1ª Borrador SAÍDA 4D '!T$2,Puntos!$A:$B,2,)</f>
        <v>0</v>
      </c>
      <c r="U9" s="38">
        <f>LEN('1ª Borrador ENTRADA 4D'!U9)*VLOOKUP('1ª Borrador SAÍDA 4D '!U$2,Puntos!$A:$B,2,)</f>
        <v>0</v>
      </c>
      <c r="V9" s="38">
        <f>LEN('1ª Borrador ENTRADA 4D'!V9)*VLOOKUP('1ª Borrador SAÍDA 4D '!V$2,Puntos!$A:$B,2,)</f>
        <v>-2</v>
      </c>
      <c r="W9" s="38">
        <f>LEN('1ª Borrador ENTRADA 4D'!W9)*VLOOKUP('1ª Borrador SAÍDA 4D '!W$2,Puntos!$A:$B,2,)</f>
        <v>0</v>
      </c>
      <c r="X9" s="26" t="s">
        <v>63</v>
      </c>
      <c r="Y9" s="12" t="str">
        <f t="shared" si="0"/>
        <v>G</v>
      </c>
      <c r="Z9" s="39">
        <f t="shared" si="1"/>
        <v>23</v>
      </c>
      <c r="AA9" s="39">
        <f t="shared" si="2"/>
        <v>-12</v>
      </c>
      <c r="AB9" s="32">
        <f t="shared" si="3"/>
        <v>11</v>
      </c>
    </row>
    <row r="10" spans="1:28" ht="14.25" customHeight="1">
      <c r="A10" s="12" t="s">
        <v>190</v>
      </c>
      <c r="B10" s="38">
        <f>LEN('1ª Borrador ENTRADA 4D'!B10)*VLOOKUP('1ª Borrador SAÍDA 4D '!B$2,Puntos!$A:$B,2,)</f>
        <v>1</v>
      </c>
      <c r="C10" s="38">
        <f>LEN('1ª Borrador ENTRADA 4D'!C10)*VLOOKUP('1ª Borrador SAÍDA 4D '!C$2,Puntos!$A:$B,2,)</f>
        <v>33</v>
      </c>
      <c r="D10" s="38">
        <f>LEN('1ª Borrador ENTRADA 4D'!D10)*VLOOKUP('1ª Borrador SAÍDA 4D '!D$2,Puntos!$A:$B,2,)</f>
        <v>6</v>
      </c>
      <c r="E10" s="38">
        <f>LEN('1ª Borrador ENTRADA 4D'!E10)*VLOOKUP('1ª Borrador SAÍDA 4D '!E$2,Puntos!$A:$B,2,)</f>
        <v>3</v>
      </c>
      <c r="F10" s="38">
        <f>LEN('1ª Borrador ENTRADA 4D'!F10)*VLOOKUP('1ª Borrador SAÍDA 4D '!F$2,Puntos!$A:$B,2,)</f>
        <v>0</v>
      </c>
      <c r="G10" s="38">
        <f>LEN('1ª Borrador ENTRADA 4D'!G10)*VLOOKUP('1ª Borrador SAÍDA 4D '!G$2,Puntos!$A:$B,2,)</f>
        <v>3</v>
      </c>
      <c r="H10" s="38">
        <f>LEN('1ª Borrador ENTRADA 4D'!H10)*VLOOKUP('1ª Borrador SAÍDA 4D '!H$2,Puntos!$A:$B,2,)</f>
        <v>2</v>
      </c>
      <c r="I10" s="38">
        <f>LEN('1ª Borrador ENTRADA 4D'!I10)*VLOOKUP('1ª Borrador SAÍDA 4D '!I$2,Puntos!$A:$B,2,)</f>
        <v>0</v>
      </c>
      <c r="J10" s="38">
        <f>LEN('1ª Borrador ENTRADA 4D'!J10)*VLOOKUP('1ª Borrador SAÍDA 4D '!J$2,Puntos!$A:$B,2,)</f>
        <v>0</v>
      </c>
      <c r="K10" s="38">
        <f>LEN('1ª Borrador ENTRADA 4D'!K10)*VLOOKUP('1ª Borrador SAÍDA 4D '!K$2,Puntos!$A:$B,2,)</f>
        <v>4</v>
      </c>
      <c r="L10" s="38">
        <f>LEN('1ª Borrador ENTRADA 4D'!L10)*VLOOKUP('1ª Borrador SAÍDA 4D '!L$2,Puntos!$A:$B,2,)</f>
        <v>0</v>
      </c>
      <c r="M10" s="38">
        <f>LEN('1ª Borrador ENTRADA 4D'!M10)*VLOOKUP('1ª Borrador SAÍDA 4D '!M$2,Puntos!$A:$B,2,)</f>
        <v>4</v>
      </c>
      <c r="N10" s="38">
        <f>LEN('1ª Borrador ENTRADA 4D'!N10)*VLOOKUP('1ª Borrador SAÍDA 4D '!N$2,Puntos!$A:$B,2,)</f>
        <v>0</v>
      </c>
      <c r="O10" s="38">
        <f>LEN('1ª Borrador ENTRADA 4D'!O10)*VLOOKUP('1ª Borrador SAÍDA 4D '!O$2,Puntos!$A:$B,2,)</f>
        <v>0</v>
      </c>
      <c r="P10" s="38">
        <f>LEN('1ª Borrador ENTRADA 4D'!P10)*VLOOKUP('1ª Borrador SAÍDA 4D '!P$2,Puntos!$A:$B,2,)</f>
        <v>0</v>
      </c>
      <c r="Q10" s="38">
        <f>LEN('1ª Borrador ENTRADA 4D'!Q10)*VLOOKUP('1ª Borrador SAÍDA 4D '!Q$2,Puntos!$A:$B,2,)</f>
        <v>0</v>
      </c>
      <c r="R10" s="38">
        <f>LEN('1ª Borrador ENTRADA 4D'!R10)*VLOOKUP('1ª Borrador SAÍDA 4D '!R$2,Puntos!$A:$B,2,)</f>
        <v>0</v>
      </c>
      <c r="S10" s="38">
        <f>LEN('1ª Borrador ENTRADA 4D'!S10)*VLOOKUP('1ª Borrador SAÍDA 4D '!S$2,Puntos!$A:$B,2,)</f>
        <v>0</v>
      </c>
      <c r="T10" s="38">
        <f>LEN('1ª Borrador ENTRADA 4D'!T10)*VLOOKUP('1ª Borrador SAÍDA 4D '!T$2,Puntos!$A:$B,2,)</f>
        <v>0</v>
      </c>
      <c r="U10" s="38">
        <f>LEN('1ª Borrador ENTRADA 4D'!U10)*VLOOKUP('1ª Borrador SAÍDA 4D '!U$2,Puntos!$A:$B,2,)</f>
        <v>0</v>
      </c>
      <c r="V10" s="38">
        <f>LEN('1ª Borrador ENTRADA 4D'!V10)*VLOOKUP('1ª Borrador SAÍDA 4D '!V$2,Puntos!$A:$B,2,)</f>
        <v>0</v>
      </c>
      <c r="W10" s="38">
        <f>LEN('1ª Borrador ENTRADA 4D'!W10)*VLOOKUP('1ª Borrador SAÍDA 4D '!W$2,Puntos!$A:$B,2,)</f>
        <v>0</v>
      </c>
      <c r="X10" s="28" t="s">
        <v>65</v>
      </c>
      <c r="Y10" s="12" t="str">
        <f t="shared" si="0"/>
        <v>H</v>
      </c>
      <c r="Z10" s="39">
        <f t="shared" si="1"/>
        <v>56</v>
      </c>
      <c r="AA10" s="39">
        <f t="shared" si="2"/>
        <v>0</v>
      </c>
      <c r="AB10" s="32">
        <f t="shared" si="3"/>
        <v>56</v>
      </c>
    </row>
    <row r="11" spans="1:28" ht="14.25" customHeight="1">
      <c r="A11" s="12" t="s">
        <v>191</v>
      </c>
      <c r="B11" s="38">
        <f>LEN('1ª Borrador ENTRADA 4D'!B11)*VLOOKUP('1ª Borrador SAÍDA 4D '!B$2,Puntos!$A:$B,2,)</f>
        <v>1</v>
      </c>
      <c r="C11" s="38">
        <f>LEN('1ª Borrador ENTRADA 4D'!C11)*VLOOKUP('1ª Borrador SAÍDA 4D '!C$2,Puntos!$A:$B,2,)</f>
        <v>24</v>
      </c>
      <c r="D11" s="38">
        <f>LEN('1ª Borrador ENTRADA 4D'!D11)*VLOOKUP('1ª Borrador SAÍDA 4D '!D$2,Puntos!$A:$B,2,)</f>
        <v>6</v>
      </c>
      <c r="E11" s="38">
        <f>LEN('1ª Borrador ENTRADA 4D'!E11)*VLOOKUP('1ª Borrador SAÍDA 4D '!E$2,Puntos!$A:$B,2,)</f>
        <v>6</v>
      </c>
      <c r="F11" s="38">
        <f>LEN('1ª Borrador ENTRADA 4D'!F11)*VLOOKUP('1ª Borrador SAÍDA 4D '!F$2,Puntos!$A:$B,2,)</f>
        <v>0</v>
      </c>
      <c r="G11" s="38">
        <f>LEN('1ª Borrador ENTRADA 4D'!G11)*VLOOKUP('1ª Borrador SAÍDA 4D '!G$2,Puntos!$A:$B,2,)</f>
        <v>0</v>
      </c>
      <c r="H11" s="38">
        <f>LEN('1ª Borrador ENTRADA 4D'!H11)*VLOOKUP('1ª Borrador SAÍDA 4D '!H$2,Puntos!$A:$B,2,)</f>
        <v>2</v>
      </c>
      <c r="I11" s="38">
        <f>LEN('1ª Borrador ENTRADA 4D'!I11)*VLOOKUP('1ª Borrador SAÍDA 4D '!I$2,Puntos!$A:$B,2,)</f>
        <v>0</v>
      </c>
      <c r="J11" s="38">
        <f>LEN('1ª Borrador ENTRADA 4D'!J11)*VLOOKUP('1ª Borrador SAÍDA 4D '!J$2,Puntos!$A:$B,2,)</f>
        <v>0</v>
      </c>
      <c r="K11" s="38">
        <f>LEN('1ª Borrador ENTRADA 4D'!K11)*VLOOKUP('1ª Borrador SAÍDA 4D '!K$2,Puntos!$A:$B,2,)</f>
        <v>4</v>
      </c>
      <c r="L11" s="38">
        <f>LEN('1ª Borrador ENTRADA 4D'!L11)*VLOOKUP('1ª Borrador SAÍDA 4D '!L$2,Puntos!$A:$B,2,)</f>
        <v>0</v>
      </c>
      <c r="M11" s="38">
        <f>LEN('1ª Borrador ENTRADA 4D'!M11)*VLOOKUP('1ª Borrador SAÍDA 4D '!M$2,Puntos!$A:$B,2,)</f>
        <v>4</v>
      </c>
      <c r="N11" s="38">
        <f>LEN('1ª Borrador ENTRADA 4D'!N11)*VLOOKUP('1ª Borrador SAÍDA 4D '!N$2,Puntos!$A:$B,2,)</f>
        <v>-2</v>
      </c>
      <c r="O11" s="38">
        <f>LEN('1ª Borrador ENTRADA 4D'!O11)*VLOOKUP('1ª Borrador SAÍDA 4D '!O$2,Puntos!$A:$B,2,)</f>
        <v>0</v>
      </c>
      <c r="P11" s="38">
        <f>LEN('1ª Borrador ENTRADA 4D'!P11)*VLOOKUP('1ª Borrador SAÍDA 4D '!P$2,Puntos!$A:$B,2,)</f>
        <v>0</v>
      </c>
      <c r="Q11" s="38">
        <f>LEN('1ª Borrador ENTRADA 4D'!Q11)*VLOOKUP('1ª Borrador SAÍDA 4D '!Q$2,Puntos!$A:$B,2,)</f>
        <v>0</v>
      </c>
      <c r="R11" s="38">
        <f>LEN('1ª Borrador ENTRADA 4D'!R11)*VLOOKUP('1ª Borrador SAÍDA 4D '!R$2,Puntos!$A:$B,2,)</f>
        <v>0</v>
      </c>
      <c r="S11" s="38">
        <f>LEN('1ª Borrador ENTRADA 4D'!S11)*VLOOKUP('1ª Borrador SAÍDA 4D '!S$2,Puntos!$A:$B,2,)</f>
        <v>0</v>
      </c>
      <c r="T11" s="38">
        <f>LEN('1ª Borrador ENTRADA 4D'!T11)*VLOOKUP('1ª Borrador SAÍDA 4D '!T$2,Puntos!$A:$B,2,)</f>
        <v>0</v>
      </c>
      <c r="U11" s="38">
        <f>LEN('1ª Borrador ENTRADA 4D'!U11)*VLOOKUP('1ª Borrador SAÍDA 4D '!U$2,Puntos!$A:$B,2,)</f>
        <v>-3</v>
      </c>
      <c r="V11" s="38">
        <f>LEN('1ª Borrador ENTRADA 4D'!V11)*VLOOKUP('1ª Borrador SAÍDA 4D '!V$2,Puntos!$A:$B,2,)</f>
        <v>0</v>
      </c>
      <c r="W11" s="38">
        <f>LEN('1ª Borrador ENTRADA 4D'!W11)*VLOOKUP('1ª Borrador SAÍDA 4D '!W$2,Puntos!$A:$B,2,)</f>
        <v>0</v>
      </c>
      <c r="X11" s="26" t="s">
        <v>67</v>
      </c>
      <c r="Y11" s="12" t="str">
        <f t="shared" si="0"/>
        <v>I</v>
      </c>
      <c r="Z11" s="39">
        <f t="shared" si="1"/>
        <v>47</v>
      </c>
      <c r="AA11" s="39">
        <f t="shared" si="2"/>
        <v>-5</v>
      </c>
      <c r="AB11" s="32">
        <f t="shared" si="3"/>
        <v>42</v>
      </c>
    </row>
    <row r="12" spans="1:28" ht="14.25" customHeight="1">
      <c r="A12" s="12" t="s">
        <v>192</v>
      </c>
      <c r="B12" s="38">
        <f>LEN('1ª Borrador ENTRADA 4D'!B12)*VLOOKUP('1ª Borrador SAÍDA 4D '!B$2,Puntos!$A:$B,2,)</f>
        <v>0</v>
      </c>
      <c r="C12" s="38">
        <f>LEN('1ª Borrador ENTRADA 4D'!C12)*VLOOKUP('1ª Borrador SAÍDA 4D '!C$2,Puntos!$A:$B,2,)</f>
        <v>12</v>
      </c>
      <c r="D12" s="38">
        <f>LEN('1ª Borrador ENTRADA 4D'!D12)*VLOOKUP('1ª Borrador SAÍDA 4D '!D$2,Puntos!$A:$B,2,)</f>
        <v>4</v>
      </c>
      <c r="E12" s="38">
        <f>LEN('1ª Borrador ENTRADA 4D'!E12)*VLOOKUP('1ª Borrador SAÍDA 4D '!E$2,Puntos!$A:$B,2,)</f>
        <v>3</v>
      </c>
      <c r="F12" s="38">
        <f>LEN('1ª Borrador ENTRADA 4D'!F12)*VLOOKUP('1ª Borrador SAÍDA 4D '!F$2,Puntos!$A:$B,2,)</f>
        <v>0</v>
      </c>
      <c r="G12" s="38">
        <f>LEN('1ª Borrador ENTRADA 4D'!G12)*VLOOKUP('1ª Borrador SAÍDA 4D '!G$2,Puntos!$A:$B,2,)</f>
        <v>0</v>
      </c>
      <c r="H12" s="38">
        <f>LEN('1ª Borrador ENTRADA 4D'!H12)*VLOOKUP('1ª Borrador SAÍDA 4D '!H$2,Puntos!$A:$B,2,)</f>
        <v>2</v>
      </c>
      <c r="I12" s="38">
        <f>LEN('1ª Borrador ENTRADA 4D'!I12)*VLOOKUP('1ª Borrador SAÍDA 4D '!I$2,Puntos!$A:$B,2,)</f>
        <v>1</v>
      </c>
      <c r="J12" s="38">
        <f>LEN('1ª Borrador ENTRADA 4D'!J12)*VLOOKUP('1ª Borrador SAÍDA 4D '!J$2,Puntos!$A:$B,2,)</f>
        <v>0</v>
      </c>
      <c r="K12" s="38">
        <f>LEN('1ª Borrador ENTRADA 4D'!K12)*VLOOKUP('1ª Borrador SAÍDA 4D '!K$2,Puntos!$A:$B,2,)</f>
        <v>4</v>
      </c>
      <c r="L12" s="38">
        <f>LEN('1ª Borrador ENTRADA 4D'!L12)*VLOOKUP('1ª Borrador SAÍDA 4D '!L$2,Puntos!$A:$B,2,)</f>
        <v>0</v>
      </c>
      <c r="M12" s="38">
        <f>LEN('1ª Borrador ENTRADA 4D'!M12)*VLOOKUP('1ª Borrador SAÍDA 4D '!M$2,Puntos!$A:$B,2,)</f>
        <v>4</v>
      </c>
      <c r="N12" s="38">
        <f>LEN('1ª Borrador ENTRADA 4D'!N12)*VLOOKUP('1ª Borrador SAÍDA 4D '!N$2,Puntos!$A:$B,2,)</f>
        <v>0</v>
      </c>
      <c r="O12" s="38">
        <f>LEN('1ª Borrador ENTRADA 4D'!O12)*VLOOKUP('1ª Borrador SAÍDA 4D '!O$2,Puntos!$A:$B,2,)</f>
        <v>0</v>
      </c>
      <c r="P12" s="38">
        <f>LEN('1ª Borrador ENTRADA 4D'!P12)*VLOOKUP('1ª Borrador SAÍDA 4D '!P$2,Puntos!$A:$B,2,)</f>
        <v>-4</v>
      </c>
      <c r="Q12" s="38">
        <f>LEN('1ª Borrador ENTRADA 4D'!Q12)*VLOOKUP('1ª Borrador SAÍDA 4D '!Q$2,Puntos!$A:$B,2,)</f>
        <v>-2</v>
      </c>
      <c r="R12" s="38">
        <f>LEN('1ª Borrador ENTRADA 4D'!R12)*VLOOKUP('1ª Borrador SAÍDA 4D '!R$2,Puntos!$A:$B,2,)</f>
        <v>0</v>
      </c>
      <c r="S12" s="38">
        <f>LEN('1ª Borrador ENTRADA 4D'!S12)*VLOOKUP('1ª Borrador SAÍDA 4D '!S$2,Puntos!$A:$B,2,)</f>
        <v>0</v>
      </c>
      <c r="T12" s="38">
        <f>LEN('1ª Borrador ENTRADA 4D'!T12)*VLOOKUP('1ª Borrador SAÍDA 4D '!T$2,Puntos!$A:$B,2,)</f>
        <v>0</v>
      </c>
      <c r="U12" s="38">
        <f>LEN('1ª Borrador ENTRADA 4D'!U12)*VLOOKUP('1ª Borrador SAÍDA 4D '!U$2,Puntos!$A:$B,2,)</f>
        <v>-3</v>
      </c>
      <c r="V12" s="38">
        <f>LEN('1ª Borrador ENTRADA 4D'!V12)*VLOOKUP('1ª Borrador SAÍDA 4D '!V$2,Puntos!$A:$B,2,)</f>
        <v>0</v>
      </c>
      <c r="W12" s="38">
        <f>LEN('1ª Borrador ENTRADA 4D'!W12)*VLOOKUP('1ª Borrador SAÍDA 4D '!W$2,Puntos!$A:$B,2,)</f>
        <v>0</v>
      </c>
      <c r="X12" s="28" t="s">
        <v>68</v>
      </c>
      <c r="Y12" s="12" t="str">
        <f t="shared" si="0"/>
        <v>J</v>
      </c>
      <c r="Z12" s="39">
        <f t="shared" si="1"/>
        <v>30</v>
      </c>
      <c r="AA12" s="39">
        <f t="shared" si="2"/>
        <v>-9</v>
      </c>
      <c r="AB12" s="32">
        <f t="shared" si="3"/>
        <v>21</v>
      </c>
    </row>
    <row r="13" spans="1:28" ht="14.25" customHeight="1">
      <c r="A13" s="12" t="s">
        <v>193</v>
      </c>
      <c r="B13" s="38">
        <f>LEN('1ª Borrador ENTRADA 4D'!B13)*VLOOKUP('1ª Borrador SAÍDA 4D '!B$2,Puntos!$A:$B,2,)</f>
        <v>0</v>
      </c>
      <c r="C13" s="38">
        <f>LEN('1ª Borrador ENTRADA 4D'!C13)*VLOOKUP('1ª Borrador SAÍDA 4D '!C$2,Puntos!$A:$B,2,)</f>
        <v>18</v>
      </c>
      <c r="D13" s="38">
        <f>LEN('1ª Borrador ENTRADA 4D'!D13)*VLOOKUP('1ª Borrador SAÍDA 4D '!D$2,Puntos!$A:$B,2,)</f>
        <v>6</v>
      </c>
      <c r="E13" s="38">
        <f>LEN('1ª Borrador ENTRADA 4D'!E13)*VLOOKUP('1ª Borrador SAÍDA 4D '!E$2,Puntos!$A:$B,2,)</f>
        <v>3</v>
      </c>
      <c r="F13" s="38">
        <f>LEN('1ª Borrador ENTRADA 4D'!F13)*VLOOKUP('1ª Borrador SAÍDA 4D '!F$2,Puntos!$A:$B,2,)</f>
        <v>0</v>
      </c>
      <c r="G13" s="38">
        <f>LEN('1ª Borrador ENTRADA 4D'!G13)*VLOOKUP('1ª Borrador SAÍDA 4D '!G$2,Puntos!$A:$B,2,)</f>
        <v>0</v>
      </c>
      <c r="H13" s="38">
        <f>LEN('1ª Borrador ENTRADA 4D'!H13)*VLOOKUP('1ª Borrador SAÍDA 4D '!H$2,Puntos!$A:$B,2,)</f>
        <v>0</v>
      </c>
      <c r="I13" s="38">
        <f>LEN('1ª Borrador ENTRADA 4D'!I13)*VLOOKUP('1ª Borrador SAÍDA 4D '!I$2,Puntos!$A:$B,2,)</f>
        <v>0</v>
      </c>
      <c r="J13" s="38">
        <f>LEN('1ª Borrador ENTRADA 4D'!J13)*VLOOKUP('1ª Borrador SAÍDA 4D '!J$2,Puntos!$A:$B,2,)</f>
        <v>0</v>
      </c>
      <c r="K13" s="38">
        <f>LEN('1ª Borrador ENTRADA 4D'!K13)*VLOOKUP('1ª Borrador SAÍDA 4D '!K$2,Puntos!$A:$B,2,)</f>
        <v>4</v>
      </c>
      <c r="L13" s="38">
        <f>LEN('1ª Borrador ENTRADA 4D'!L13)*VLOOKUP('1ª Borrador SAÍDA 4D '!L$2,Puntos!$A:$B,2,)</f>
        <v>0</v>
      </c>
      <c r="M13" s="38">
        <f>LEN('1ª Borrador ENTRADA 4D'!M13)*VLOOKUP('1ª Borrador SAÍDA 4D '!M$2,Puntos!$A:$B,2,)</f>
        <v>4</v>
      </c>
      <c r="N13" s="38">
        <f>LEN('1ª Borrador ENTRADA 4D'!N13)*VLOOKUP('1ª Borrador SAÍDA 4D '!N$2,Puntos!$A:$B,2,)</f>
        <v>0</v>
      </c>
      <c r="O13" s="38">
        <f>LEN('1ª Borrador ENTRADA 4D'!O13)*VLOOKUP('1ª Borrador SAÍDA 4D '!O$2,Puntos!$A:$B,2,)</f>
        <v>0</v>
      </c>
      <c r="P13" s="38">
        <f>LEN('1ª Borrador ENTRADA 4D'!P13)*VLOOKUP('1ª Borrador SAÍDA 4D '!P$2,Puntos!$A:$B,2,)</f>
        <v>-2</v>
      </c>
      <c r="Q13" s="38">
        <f>LEN('1ª Borrador ENTRADA 4D'!Q13)*VLOOKUP('1ª Borrador SAÍDA 4D '!Q$2,Puntos!$A:$B,2,)</f>
        <v>0</v>
      </c>
      <c r="R13" s="38">
        <f>LEN('1ª Borrador ENTRADA 4D'!R13)*VLOOKUP('1ª Borrador SAÍDA 4D '!R$2,Puntos!$A:$B,2,)</f>
        <v>0</v>
      </c>
      <c r="S13" s="38">
        <f>LEN('1ª Borrador ENTRADA 4D'!S13)*VLOOKUP('1ª Borrador SAÍDA 4D '!S$2,Puntos!$A:$B,2,)</f>
        <v>0</v>
      </c>
      <c r="T13" s="38">
        <f>LEN('1ª Borrador ENTRADA 4D'!T13)*VLOOKUP('1ª Borrador SAÍDA 4D '!T$2,Puntos!$A:$B,2,)</f>
        <v>0</v>
      </c>
      <c r="U13" s="38">
        <f>LEN('1ª Borrador ENTRADA 4D'!U13)*VLOOKUP('1ª Borrador SAÍDA 4D '!U$2,Puntos!$A:$B,2,)</f>
        <v>0</v>
      </c>
      <c r="V13" s="38">
        <f>LEN('1ª Borrador ENTRADA 4D'!V13)*VLOOKUP('1ª Borrador SAÍDA 4D '!V$2,Puntos!$A:$B,2,)</f>
        <v>0</v>
      </c>
      <c r="W13" s="38">
        <f>LEN('1ª Borrador ENTRADA 4D'!W13)*VLOOKUP('1ª Borrador SAÍDA 4D '!W$2,Puntos!$A:$B,2,)</f>
        <v>0</v>
      </c>
      <c r="X13" s="26"/>
      <c r="Y13" s="12" t="str">
        <f t="shared" si="0"/>
        <v>K</v>
      </c>
      <c r="Z13" s="39">
        <f t="shared" si="1"/>
        <v>35</v>
      </c>
      <c r="AA13" s="39">
        <f t="shared" si="2"/>
        <v>-2</v>
      </c>
      <c r="AB13" s="32">
        <f t="shared" si="3"/>
        <v>33</v>
      </c>
    </row>
    <row r="14" spans="1:28" ht="14.25" customHeight="1">
      <c r="A14" s="12" t="s">
        <v>194</v>
      </c>
      <c r="B14" s="38">
        <f>LEN('1ª Borrador ENTRADA 4D'!B14)*VLOOKUP('1ª Borrador SAÍDA 4D '!B$2,Puntos!$A:$B,2,)</f>
        <v>1</v>
      </c>
      <c r="C14" s="38">
        <f>LEN('1ª Borrador ENTRADA 4D'!C14)*VLOOKUP('1ª Borrador SAÍDA 4D '!C$2,Puntos!$A:$B,2,)</f>
        <v>3</v>
      </c>
      <c r="D14" s="38">
        <f>LEN('1ª Borrador ENTRADA 4D'!D14)*VLOOKUP('1ª Borrador SAÍDA 4D '!D$2,Puntos!$A:$B,2,)</f>
        <v>0</v>
      </c>
      <c r="E14" s="38">
        <f>LEN('1ª Borrador ENTRADA 4D'!E14)*VLOOKUP('1ª Borrador SAÍDA 4D '!E$2,Puntos!$A:$B,2,)</f>
        <v>6</v>
      </c>
      <c r="F14" s="38">
        <f>LEN('1ª Borrador ENTRADA 4D'!F14)*VLOOKUP('1ª Borrador SAÍDA 4D '!F$2,Puntos!$A:$B,2,)</f>
        <v>4</v>
      </c>
      <c r="G14" s="38">
        <f>LEN('1ª Borrador ENTRADA 4D'!G14)*VLOOKUP('1ª Borrador SAÍDA 4D '!G$2,Puntos!$A:$B,2,)</f>
        <v>0</v>
      </c>
      <c r="H14" s="38">
        <f>LEN('1ª Borrador ENTRADA 4D'!H14)*VLOOKUP('1ª Borrador SAÍDA 4D '!H$2,Puntos!$A:$B,2,)</f>
        <v>2</v>
      </c>
      <c r="I14" s="38">
        <f>LEN('1ª Borrador ENTRADA 4D'!I14)*VLOOKUP('1ª Borrador SAÍDA 4D '!I$2,Puntos!$A:$B,2,)</f>
        <v>0</v>
      </c>
      <c r="J14" s="38">
        <f>LEN('1ª Borrador ENTRADA 4D'!J14)*VLOOKUP('1ª Borrador SAÍDA 4D '!J$2,Puntos!$A:$B,2,)</f>
        <v>0</v>
      </c>
      <c r="K14" s="38">
        <f>LEN('1ª Borrador ENTRADA 4D'!K14)*VLOOKUP('1ª Borrador SAÍDA 4D '!K$2,Puntos!$A:$B,2,)</f>
        <v>4</v>
      </c>
      <c r="L14" s="38">
        <f>LEN('1ª Borrador ENTRADA 4D'!L14)*VLOOKUP('1ª Borrador SAÍDA 4D '!L$2,Puntos!$A:$B,2,)</f>
        <v>0</v>
      </c>
      <c r="M14" s="38">
        <f>LEN('1ª Borrador ENTRADA 4D'!M14)*VLOOKUP('1ª Borrador SAÍDA 4D '!M$2,Puntos!$A:$B,2,)</f>
        <v>4</v>
      </c>
      <c r="N14" s="38">
        <f>LEN('1ª Borrador ENTRADA 4D'!N14)*VLOOKUP('1ª Borrador SAÍDA 4D '!N$2,Puntos!$A:$B,2,)</f>
        <v>0</v>
      </c>
      <c r="O14" s="38">
        <f>LEN('1ª Borrador ENTRADA 4D'!O14)*VLOOKUP('1ª Borrador SAÍDA 4D '!O$2,Puntos!$A:$B,2,)</f>
        <v>0</v>
      </c>
      <c r="P14" s="38">
        <f>LEN('1ª Borrador ENTRADA 4D'!P14)*VLOOKUP('1ª Borrador SAÍDA 4D '!P$2,Puntos!$A:$B,2,)</f>
        <v>-4</v>
      </c>
      <c r="Q14" s="38">
        <f>LEN('1ª Borrador ENTRADA 4D'!Q14)*VLOOKUP('1ª Borrador SAÍDA 4D '!Q$2,Puntos!$A:$B,2,)</f>
        <v>0</v>
      </c>
      <c r="R14" s="38">
        <f>LEN('1ª Borrador ENTRADA 4D'!R14)*VLOOKUP('1ª Borrador SAÍDA 4D '!R$2,Puntos!$A:$B,2,)</f>
        <v>0</v>
      </c>
      <c r="S14" s="38">
        <f>LEN('1ª Borrador ENTRADA 4D'!S14)*VLOOKUP('1ª Borrador SAÍDA 4D '!S$2,Puntos!$A:$B,2,)</f>
        <v>0</v>
      </c>
      <c r="T14" s="38">
        <f>LEN('1ª Borrador ENTRADA 4D'!T14)*VLOOKUP('1ª Borrador SAÍDA 4D '!T$2,Puntos!$A:$B,2,)</f>
        <v>0</v>
      </c>
      <c r="U14" s="38">
        <f>LEN('1ª Borrador ENTRADA 4D'!U14)*VLOOKUP('1ª Borrador SAÍDA 4D '!U$2,Puntos!$A:$B,2,)</f>
        <v>0</v>
      </c>
      <c r="V14" s="38">
        <f>LEN('1ª Borrador ENTRADA 4D'!V14)*VLOOKUP('1ª Borrador SAÍDA 4D '!V$2,Puntos!$A:$B,2,)</f>
        <v>0</v>
      </c>
      <c r="W14" s="38">
        <f>LEN('1ª Borrador ENTRADA 4D'!W14)*VLOOKUP('1ª Borrador SAÍDA 4D '!W$2,Puntos!$A:$B,2,)</f>
        <v>0</v>
      </c>
      <c r="X14" s="26" t="s">
        <v>71</v>
      </c>
      <c r="Y14" s="12" t="str">
        <f t="shared" si="0"/>
        <v>L</v>
      </c>
      <c r="Z14" s="39">
        <f t="shared" si="1"/>
        <v>24</v>
      </c>
      <c r="AA14" s="39">
        <f t="shared" si="2"/>
        <v>-4</v>
      </c>
      <c r="AB14" s="32">
        <f t="shared" si="3"/>
        <v>20</v>
      </c>
    </row>
    <row r="15" spans="1:28" ht="14.25" customHeight="1">
      <c r="A15" s="12" t="s">
        <v>90</v>
      </c>
      <c r="B15" s="38">
        <f>LEN('1ª Borrador ENTRADA 4D'!B15)*VLOOKUP('1ª Borrador SAÍDA 4D '!B$2,Puntos!$A:$B,2,)</f>
        <v>0</v>
      </c>
      <c r="C15" s="38">
        <f>LEN('1ª Borrador ENTRADA 4D'!C15)*VLOOKUP('1ª Borrador SAÍDA 4D '!C$2,Puntos!$A:$B,2,)</f>
        <v>21</v>
      </c>
      <c r="D15" s="38">
        <f>LEN('1ª Borrador ENTRADA 4D'!D15)*VLOOKUP('1ª Borrador SAÍDA 4D '!D$2,Puntos!$A:$B,2,)</f>
        <v>2</v>
      </c>
      <c r="E15" s="38">
        <f>LEN('1ª Borrador ENTRADA 4D'!E15)*VLOOKUP('1ª Borrador SAÍDA 4D '!E$2,Puntos!$A:$B,2,)</f>
        <v>3</v>
      </c>
      <c r="F15" s="38">
        <f>LEN('1ª Borrador ENTRADA 4D'!F15)*VLOOKUP('1ª Borrador SAÍDA 4D '!F$2,Puntos!$A:$B,2,)</f>
        <v>0</v>
      </c>
      <c r="G15" s="38">
        <f>LEN('1ª Borrador ENTRADA 4D'!G15)*VLOOKUP('1ª Borrador SAÍDA 4D '!G$2,Puntos!$A:$B,2,)</f>
        <v>3</v>
      </c>
      <c r="H15" s="38">
        <f>LEN('1ª Borrador ENTRADA 4D'!H15)*VLOOKUP('1ª Borrador SAÍDA 4D '!H$2,Puntos!$A:$B,2,)</f>
        <v>2</v>
      </c>
      <c r="I15" s="38">
        <f>LEN('1ª Borrador ENTRADA 4D'!I15)*VLOOKUP('1ª Borrador SAÍDA 4D '!I$2,Puntos!$A:$B,2,)</f>
        <v>0</v>
      </c>
      <c r="J15" s="38">
        <f>LEN('1ª Borrador ENTRADA 4D'!J15)*VLOOKUP('1ª Borrador SAÍDA 4D '!J$2,Puntos!$A:$B,2,)</f>
        <v>0</v>
      </c>
      <c r="K15" s="38">
        <f>LEN('1ª Borrador ENTRADA 4D'!K15)*VLOOKUP('1ª Borrador SAÍDA 4D '!K$2,Puntos!$A:$B,2,)</f>
        <v>4</v>
      </c>
      <c r="L15" s="38">
        <f>LEN('1ª Borrador ENTRADA 4D'!L15)*VLOOKUP('1ª Borrador SAÍDA 4D '!L$2,Puntos!$A:$B,2,)</f>
        <v>0</v>
      </c>
      <c r="M15" s="38">
        <f>LEN('1ª Borrador ENTRADA 4D'!M15)*VLOOKUP('1ª Borrador SAÍDA 4D '!M$2,Puntos!$A:$B,2,)</f>
        <v>4</v>
      </c>
      <c r="N15" s="38">
        <f>LEN('1ª Borrador ENTRADA 4D'!N15)*VLOOKUP('1ª Borrador SAÍDA 4D '!N$2,Puntos!$A:$B,2,)</f>
        <v>0</v>
      </c>
      <c r="O15" s="38">
        <f>LEN('1ª Borrador ENTRADA 4D'!O15)*VLOOKUP('1ª Borrador SAÍDA 4D '!O$2,Puntos!$A:$B,2,)</f>
        <v>0</v>
      </c>
      <c r="P15" s="38">
        <f>LEN('1ª Borrador ENTRADA 4D'!P15)*VLOOKUP('1ª Borrador SAÍDA 4D '!P$2,Puntos!$A:$B,2,)</f>
        <v>-2</v>
      </c>
      <c r="Q15" s="38">
        <f>LEN('1ª Borrador ENTRADA 4D'!Q15)*VLOOKUP('1ª Borrador SAÍDA 4D '!Q$2,Puntos!$A:$B,2,)</f>
        <v>0</v>
      </c>
      <c r="R15" s="38">
        <f>LEN('1ª Borrador ENTRADA 4D'!R15)*VLOOKUP('1ª Borrador SAÍDA 4D '!R$2,Puntos!$A:$B,2,)</f>
        <v>0</v>
      </c>
      <c r="S15" s="38">
        <f>LEN('1ª Borrador ENTRADA 4D'!S15)*VLOOKUP('1ª Borrador SAÍDA 4D '!S$2,Puntos!$A:$B,2,)</f>
        <v>0</v>
      </c>
      <c r="T15" s="38">
        <f>LEN('1ª Borrador ENTRADA 4D'!T15)*VLOOKUP('1ª Borrador SAÍDA 4D '!T$2,Puntos!$A:$B,2,)</f>
        <v>0</v>
      </c>
      <c r="U15" s="38">
        <f>LEN('1ª Borrador ENTRADA 4D'!U15)*VLOOKUP('1ª Borrador SAÍDA 4D '!U$2,Puntos!$A:$B,2,)</f>
        <v>-3</v>
      </c>
      <c r="V15" s="38">
        <f>LEN('1ª Borrador ENTRADA 4D'!V15)*VLOOKUP('1ª Borrador SAÍDA 4D '!V$2,Puntos!$A:$B,2,)</f>
        <v>0</v>
      </c>
      <c r="W15" s="38">
        <f>LEN('1ª Borrador ENTRADA 4D'!W15)*VLOOKUP('1ª Borrador SAÍDA 4D '!W$2,Puntos!$A:$B,2,)</f>
        <v>0</v>
      </c>
      <c r="X15" s="26" t="s">
        <v>72</v>
      </c>
      <c r="Y15" s="12" t="str">
        <f t="shared" si="0"/>
        <v>M</v>
      </c>
      <c r="Z15" s="39">
        <f t="shared" si="1"/>
        <v>39</v>
      </c>
      <c r="AA15" s="39">
        <f t="shared" si="2"/>
        <v>-5</v>
      </c>
      <c r="AB15" s="32">
        <f t="shared" si="3"/>
        <v>34</v>
      </c>
    </row>
    <row r="16" spans="1:28" ht="14.25" customHeight="1">
      <c r="A16" s="12" t="s">
        <v>195</v>
      </c>
      <c r="B16" s="38">
        <f>LEN('1ª Borrador ENTRADA 4D'!B16)*VLOOKUP('1ª Borrador SAÍDA 4D '!B$2,Puntos!$A:$B,2,)</f>
        <v>2</v>
      </c>
      <c r="C16" s="38">
        <f>LEN('1ª Borrador ENTRADA 4D'!C16)*VLOOKUP('1ª Borrador SAÍDA 4D '!C$2,Puntos!$A:$B,2,)</f>
        <v>27</v>
      </c>
      <c r="D16" s="38">
        <f>LEN('1ª Borrador ENTRADA 4D'!D16)*VLOOKUP('1ª Borrador SAÍDA 4D '!D$2,Puntos!$A:$B,2,)</f>
        <v>8</v>
      </c>
      <c r="E16" s="38">
        <f>LEN('1ª Borrador ENTRADA 4D'!E16)*VLOOKUP('1ª Borrador SAÍDA 4D '!E$2,Puntos!$A:$B,2,)</f>
        <v>3</v>
      </c>
      <c r="F16" s="38">
        <f>LEN('1ª Borrador ENTRADA 4D'!F16)*VLOOKUP('1ª Borrador SAÍDA 4D '!F$2,Puntos!$A:$B,2,)</f>
        <v>0</v>
      </c>
      <c r="G16" s="38">
        <f>LEN('1ª Borrador ENTRADA 4D'!G16)*VLOOKUP('1ª Borrador SAÍDA 4D '!G$2,Puntos!$A:$B,2,)</f>
        <v>3</v>
      </c>
      <c r="H16" s="38">
        <f>LEN('1ª Borrador ENTRADA 4D'!H16)*VLOOKUP('1ª Borrador SAÍDA 4D '!H$2,Puntos!$A:$B,2,)</f>
        <v>2</v>
      </c>
      <c r="I16" s="38">
        <f>LEN('1ª Borrador ENTRADA 4D'!I16)*VLOOKUP('1ª Borrador SAÍDA 4D '!I$2,Puntos!$A:$B,2,)</f>
        <v>0</v>
      </c>
      <c r="J16" s="38">
        <f>LEN('1ª Borrador ENTRADA 4D'!J16)*VLOOKUP('1ª Borrador SAÍDA 4D '!J$2,Puntos!$A:$B,2,)</f>
        <v>0</v>
      </c>
      <c r="K16" s="38">
        <f>LEN('1ª Borrador ENTRADA 4D'!K16)*VLOOKUP('1ª Borrador SAÍDA 4D '!K$2,Puntos!$A:$B,2,)</f>
        <v>4</v>
      </c>
      <c r="L16" s="38">
        <f>LEN('1ª Borrador ENTRADA 4D'!L16)*VLOOKUP('1ª Borrador SAÍDA 4D '!L$2,Puntos!$A:$B,2,)</f>
        <v>0</v>
      </c>
      <c r="M16" s="38">
        <f>LEN('1ª Borrador ENTRADA 4D'!M16)*VLOOKUP('1ª Borrador SAÍDA 4D '!M$2,Puntos!$A:$B,2,)</f>
        <v>4</v>
      </c>
      <c r="N16" s="38">
        <f>LEN('1ª Borrador ENTRADA 4D'!N16)*VLOOKUP('1ª Borrador SAÍDA 4D '!N$2,Puntos!$A:$B,2,)</f>
        <v>0</v>
      </c>
      <c r="O16" s="38">
        <f>LEN('1ª Borrador ENTRADA 4D'!O16)*VLOOKUP('1ª Borrador SAÍDA 4D '!O$2,Puntos!$A:$B,2,)</f>
        <v>0</v>
      </c>
      <c r="P16" s="38">
        <f>LEN('1ª Borrador ENTRADA 4D'!P16)*VLOOKUP('1ª Borrador SAÍDA 4D '!P$2,Puntos!$A:$B,2,)</f>
        <v>-2</v>
      </c>
      <c r="Q16" s="38">
        <f>LEN('1ª Borrador ENTRADA 4D'!Q16)*VLOOKUP('1ª Borrador SAÍDA 4D '!Q$2,Puntos!$A:$B,2,)</f>
        <v>0</v>
      </c>
      <c r="R16" s="38">
        <f>LEN('1ª Borrador ENTRADA 4D'!R16)*VLOOKUP('1ª Borrador SAÍDA 4D '!R$2,Puntos!$A:$B,2,)</f>
        <v>0</v>
      </c>
      <c r="S16" s="38">
        <f>LEN('1ª Borrador ENTRADA 4D'!S16)*VLOOKUP('1ª Borrador SAÍDA 4D '!S$2,Puntos!$A:$B,2,)</f>
        <v>0</v>
      </c>
      <c r="T16" s="38">
        <f>LEN('1ª Borrador ENTRADA 4D'!T16)*VLOOKUP('1ª Borrador SAÍDA 4D '!T$2,Puntos!$A:$B,2,)</f>
        <v>0</v>
      </c>
      <c r="U16" s="38">
        <f>LEN('1ª Borrador ENTRADA 4D'!U16)*VLOOKUP('1ª Borrador SAÍDA 4D '!U$2,Puntos!$A:$B,2,)</f>
        <v>0</v>
      </c>
      <c r="V16" s="38">
        <f>LEN('1ª Borrador ENTRADA 4D'!V16)*VLOOKUP('1ª Borrador SAÍDA 4D '!V$2,Puntos!$A:$B,2,)</f>
        <v>0</v>
      </c>
      <c r="W16" s="38">
        <f>LEN('1ª Borrador ENTRADA 4D'!W16)*VLOOKUP('1ª Borrador SAÍDA 4D '!W$2,Puntos!$A:$B,2,)</f>
        <v>0</v>
      </c>
      <c r="X16" s="26" t="s">
        <v>73</v>
      </c>
      <c r="Y16" s="12" t="str">
        <f t="shared" si="0"/>
        <v>N</v>
      </c>
      <c r="Z16" s="39">
        <f t="shared" si="1"/>
        <v>53</v>
      </c>
      <c r="AA16" s="39">
        <f t="shared" si="2"/>
        <v>-2</v>
      </c>
      <c r="AB16" s="32">
        <f t="shared" si="3"/>
        <v>51</v>
      </c>
    </row>
    <row r="17" spans="1:28" ht="14.25" customHeight="1">
      <c r="A17" s="12" t="s">
        <v>204</v>
      </c>
      <c r="B17" s="38">
        <f>LEN('1ª Borrador ENTRADA 4D'!B17)*VLOOKUP('1ª Borrador SAÍDA 4D '!B$2,Puntos!$A:$B,2,)</f>
        <v>1</v>
      </c>
      <c r="C17" s="38">
        <f>LEN('1ª Borrador ENTRADA 4D'!C17)*VLOOKUP('1ª Borrador SAÍDA 4D '!C$2,Puntos!$A:$B,2,)</f>
        <v>18</v>
      </c>
      <c r="D17" s="38">
        <f>LEN('1ª Borrador ENTRADA 4D'!D17)*VLOOKUP('1ª Borrador SAÍDA 4D '!D$2,Puntos!$A:$B,2,)</f>
        <v>0</v>
      </c>
      <c r="E17" s="38">
        <f>LEN('1ª Borrador ENTRADA 4D'!E17)*VLOOKUP('1ª Borrador SAÍDA 4D '!E$2,Puntos!$A:$B,2,)</f>
        <v>3</v>
      </c>
      <c r="F17" s="38">
        <f>LEN('1ª Borrador ENTRADA 4D'!F17)*VLOOKUP('1ª Borrador SAÍDA 4D '!F$2,Puntos!$A:$B,2,)</f>
        <v>0</v>
      </c>
      <c r="G17" s="38">
        <f>LEN('1ª Borrador ENTRADA 4D'!G17)*VLOOKUP('1ª Borrador SAÍDA 4D '!G$2,Puntos!$A:$B,2,)</f>
        <v>0</v>
      </c>
      <c r="H17" s="38">
        <f>LEN('1ª Borrador ENTRADA 4D'!H17)*VLOOKUP('1ª Borrador SAÍDA 4D '!H$2,Puntos!$A:$B,2,)</f>
        <v>0</v>
      </c>
      <c r="I17" s="38">
        <f>LEN('1ª Borrador ENTRADA 4D'!I17)*VLOOKUP('1ª Borrador SAÍDA 4D '!I$2,Puntos!$A:$B,2,)</f>
        <v>0</v>
      </c>
      <c r="J17" s="38">
        <f>LEN('1ª Borrador ENTRADA 4D'!J17)*VLOOKUP('1ª Borrador SAÍDA 4D '!J$2,Puntos!$A:$B,2,)</f>
        <v>0</v>
      </c>
      <c r="K17" s="38">
        <f>LEN('1ª Borrador ENTRADA 4D'!K17)*VLOOKUP('1ª Borrador SAÍDA 4D '!K$2,Puntos!$A:$B,2,)</f>
        <v>4</v>
      </c>
      <c r="L17" s="38">
        <f>LEN('1ª Borrador ENTRADA 4D'!L17)*VLOOKUP('1ª Borrador SAÍDA 4D '!L$2,Puntos!$A:$B,2,)</f>
        <v>0</v>
      </c>
      <c r="M17" s="38">
        <f>LEN('1ª Borrador ENTRADA 4D'!M17)*VLOOKUP('1ª Borrador SAÍDA 4D '!M$2,Puntos!$A:$B,2,)</f>
        <v>4</v>
      </c>
      <c r="N17" s="38">
        <f>LEN('1ª Borrador ENTRADA 4D'!N17)*VLOOKUP('1ª Borrador SAÍDA 4D '!N$2,Puntos!$A:$B,2,)</f>
        <v>0</v>
      </c>
      <c r="O17" s="38">
        <f>LEN('1ª Borrador ENTRADA 4D'!O17)*VLOOKUP('1ª Borrador SAÍDA 4D '!O$2,Puntos!$A:$B,2,)</f>
        <v>0</v>
      </c>
      <c r="P17" s="38">
        <f>LEN('1ª Borrador ENTRADA 4D'!P17)*VLOOKUP('1ª Borrador SAÍDA 4D '!P$2,Puntos!$A:$B,2,)</f>
        <v>-4</v>
      </c>
      <c r="Q17" s="38">
        <f>LEN('1ª Borrador ENTRADA 4D'!Q17)*VLOOKUP('1ª Borrador SAÍDA 4D '!Q$2,Puntos!$A:$B,2,)</f>
        <v>0</v>
      </c>
      <c r="R17" s="38">
        <f>LEN('1ª Borrador ENTRADA 4D'!R17)*VLOOKUP('1ª Borrador SAÍDA 4D '!R$2,Puntos!$A:$B,2,)</f>
        <v>0</v>
      </c>
      <c r="S17" s="38">
        <f>LEN('1ª Borrador ENTRADA 4D'!S17)*VLOOKUP('1ª Borrador SAÍDA 4D '!S$2,Puntos!$A:$B,2,)</f>
        <v>0</v>
      </c>
      <c r="T17" s="38">
        <f>LEN('1ª Borrador ENTRADA 4D'!T17)*VLOOKUP('1ª Borrador SAÍDA 4D '!T$2,Puntos!$A:$B,2,)</f>
        <v>0</v>
      </c>
      <c r="U17" s="38">
        <f>LEN('1ª Borrador ENTRADA 4D'!U17)*VLOOKUP('1ª Borrador SAÍDA 4D '!U$2,Puntos!$A:$B,2,)</f>
        <v>0</v>
      </c>
      <c r="V17" s="38">
        <f>LEN('1ª Borrador ENTRADA 4D'!V17)*VLOOKUP('1ª Borrador SAÍDA 4D '!V$2,Puntos!$A:$B,2,)</f>
        <v>0</v>
      </c>
      <c r="W17" s="38">
        <f>LEN('1ª Borrador ENTRADA 4D'!W17)*VLOOKUP('1ª Borrador SAÍDA 4D '!W$2,Puntos!$A:$B,2,)</f>
        <v>0</v>
      </c>
      <c r="X17" s="28" t="s">
        <v>74</v>
      </c>
      <c r="Y17" s="12" t="str">
        <f t="shared" si="0"/>
        <v>O</v>
      </c>
      <c r="Z17" s="39">
        <f t="shared" si="1"/>
        <v>30</v>
      </c>
      <c r="AA17" s="39">
        <f t="shared" si="2"/>
        <v>-4</v>
      </c>
      <c r="AB17" s="32">
        <f t="shared" si="3"/>
        <v>26</v>
      </c>
    </row>
    <row r="18" spans="1:28" ht="14.25" customHeight="1">
      <c r="A18" s="12" t="s">
        <v>205</v>
      </c>
      <c r="B18" s="38">
        <f>LEN('1ª Borrador ENTRADA 4D'!B18)*VLOOKUP('1ª Borrador SAÍDA 4D '!B$2,Puntos!$A:$B,2,)</f>
        <v>0</v>
      </c>
      <c r="C18" s="38">
        <f>LEN('1ª Borrador ENTRADA 4D'!C18)*VLOOKUP('1ª Borrador SAÍDA 4D '!C$2,Puntos!$A:$B,2,)</f>
        <v>27</v>
      </c>
      <c r="D18" s="38">
        <f>LEN('1ª Borrador ENTRADA 4D'!D18)*VLOOKUP('1ª Borrador SAÍDA 4D '!D$2,Puntos!$A:$B,2,)</f>
        <v>6</v>
      </c>
      <c r="E18" s="38">
        <f>LEN('1ª Borrador ENTRADA 4D'!E18)*VLOOKUP('1ª Borrador SAÍDA 4D '!E$2,Puntos!$A:$B,2,)</f>
        <v>3</v>
      </c>
      <c r="F18" s="38">
        <f>LEN('1ª Borrador ENTRADA 4D'!F18)*VLOOKUP('1ª Borrador SAÍDA 4D '!F$2,Puntos!$A:$B,2,)</f>
        <v>4</v>
      </c>
      <c r="G18" s="38">
        <f>LEN('1ª Borrador ENTRADA 4D'!G18)*VLOOKUP('1ª Borrador SAÍDA 4D '!G$2,Puntos!$A:$B,2,)</f>
        <v>3</v>
      </c>
      <c r="H18" s="38">
        <f>LEN('1ª Borrador ENTRADA 4D'!H18)*VLOOKUP('1ª Borrador SAÍDA 4D '!H$2,Puntos!$A:$B,2,)</f>
        <v>0</v>
      </c>
      <c r="I18" s="38">
        <f>LEN('1ª Borrador ENTRADA 4D'!I18)*VLOOKUP('1ª Borrador SAÍDA 4D '!I$2,Puntos!$A:$B,2,)</f>
        <v>0</v>
      </c>
      <c r="J18" s="38">
        <f>LEN('1ª Borrador ENTRADA 4D'!J18)*VLOOKUP('1ª Borrador SAÍDA 4D '!J$2,Puntos!$A:$B,2,)</f>
        <v>0</v>
      </c>
      <c r="K18" s="38">
        <f>LEN('1ª Borrador ENTRADA 4D'!K18)*VLOOKUP('1ª Borrador SAÍDA 4D '!K$2,Puntos!$A:$B,2,)</f>
        <v>4</v>
      </c>
      <c r="L18" s="38">
        <f>LEN('1ª Borrador ENTRADA 4D'!L18)*VLOOKUP('1ª Borrador SAÍDA 4D '!L$2,Puntos!$A:$B,2,)</f>
        <v>0</v>
      </c>
      <c r="M18" s="38">
        <f>LEN('1ª Borrador ENTRADA 4D'!M18)*VLOOKUP('1ª Borrador SAÍDA 4D '!M$2,Puntos!$A:$B,2,)</f>
        <v>4</v>
      </c>
      <c r="N18" s="38">
        <f>LEN('1ª Borrador ENTRADA 4D'!N18)*VLOOKUP('1ª Borrador SAÍDA 4D '!N$2,Puntos!$A:$B,2,)</f>
        <v>0</v>
      </c>
      <c r="O18" s="38">
        <f>LEN('1ª Borrador ENTRADA 4D'!O18)*VLOOKUP('1ª Borrador SAÍDA 4D '!O$2,Puntos!$A:$B,2,)</f>
        <v>0</v>
      </c>
      <c r="P18" s="38">
        <f>LEN('1ª Borrador ENTRADA 4D'!P18)*VLOOKUP('1ª Borrador SAÍDA 4D '!P$2,Puntos!$A:$B,2,)</f>
        <v>-6</v>
      </c>
      <c r="Q18" s="38">
        <f>LEN('1ª Borrador ENTRADA 4D'!Q18)*VLOOKUP('1ª Borrador SAÍDA 4D '!Q$2,Puntos!$A:$B,2,)</f>
        <v>0</v>
      </c>
      <c r="R18" s="38">
        <f>LEN('1ª Borrador ENTRADA 4D'!R18)*VLOOKUP('1ª Borrador SAÍDA 4D '!R$2,Puntos!$A:$B,2,)</f>
        <v>-2</v>
      </c>
      <c r="S18" s="38">
        <f>LEN('1ª Borrador ENTRADA 4D'!S18)*VLOOKUP('1ª Borrador SAÍDA 4D '!S$2,Puntos!$A:$B,2,)</f>
        <v>0</v>
      </c>
      <c r="T18" s="38">
        <f>LEN('1ª Borrador ENTRADA 4D'!T18)*VLOOKUP('1ª Borrador SAÍDA 4D '!T$2,Puntos!$A:$B,2,)</f>
        <v>0</v>
      </c>
      <c r="U18" s="38">
        <f>LEN('1ª Borrador ENTRADA 4D'!U18)*VLOOKUP('1ª Borrador SAÍDA 4D '!U$2,Puntos!$A:$B,2,)</f>
        <v>0</v>
      </c>
      <c r="V18" s="38">
        <f>LEN('1ª Borrador ENTRADA 4D'!V18)*VLOOKUP('1ª Borrador SAÍDA 4D '!V$2,Puntos!$A:$B,2,)</f>
        <v>0</v>
      </c>
      <c r="W18" s="38">
        <f>LEN('1ª Borrador ENTRADA 4D'!W18)*VLOOKUP('1ª Borrador SAÍDA 4D '!W$2,Puntos!$A:$B,2,)</f>
        <v>0</v>
      </c>
      <c r="X18" s="26" t="s">
        <v>75</v>
      </c>
      <c r="Y18" s="12" t="str">
        <f t="shared" si="0"/>
        <v>P</v>
      </c>
      <c r="Z18" s="39">
        <f t="shared" si="1"/>
        <v>51</v>
      </c>
      <c r="AA18" s="39">
        <f t="shared" si="2"/>
        <v>-8</v>
      </c>
      <c r="AB18" s="32">
        <f t="shared" si="3"/>
        <v>43</v>
      </c>
    </row>
    <row r="19" spans="1:28" ht="14.25" customHeight="1">
      <c r="A19" s="12" t="s">
        <v>196</v>
      </c>
      <c r="B19" s="38">
        <f>LEN('1ª Borrador ENTRADA 4D'!B19)*VLOOKUP('1ª Borrador SAÍDA 4D '!B$2,Puntos!$A:$B,2,)</f>
        <v>1</v>
      </c>
      <c r="C19" s="38">
        <f>LEN('1ª Borrador ENTRADA 4D'!C19)*VLOOKUP('1ª Borrador SAÍDA 4D '!C$2,Puntos!$A:$B,2,)</f>
        <v>18</v>
      </c>
      <c r="D19" s="38">
        <f>LEN('1ª Borrador ENTRADA 4D'!D19)*VLOOKUP('1ª Borrador SAÍDA 4D '!D$2,Puntos!$A:$B,2,)</f>
        <v>6</v>
      </c>
      <c r="E19" s="38">
        <f>LEN('1ª Borrador ENTRADA 4D'!E19)*VLOOKUP('1ª Borrador SAÍDA 4D '!E$2,Puntos!$A:$B,2,)</f>
        <v>6</v>
      </c>
      <c r="F19" s="38">
        <f>LEN('1ª Borrador ENTRADA 4D'!F19)*VLOOKUP('1ª Borrador SAÍDA 4D '!F$2,Puntos!$A:$B,2,)</f>
        <v>0</v>
      </c>
      <c r="G19" s="38">
        <f>LEN('1ª Borrador ENTRADA 4D'!G19)*VLOOKUP('1ª Borrador SAÍDA 4D '!G$2,Puntos!$A:$B,2,)</f>
        <v>0</v>
      </c>
      <c r="H19" s="38">
        <f>LEN('1ª Borrador ENTRADA 4D'!H19)*VLOOKUP('1ª Borrador SAÍDA 4D '!H$2,Puntos!$A:$B,2,)</f>
        <v>0</v>
      </c>
      <c r="I19" s="38">
        <f>LEN('1ª Borrador ENTRADA 4D'!I19)*VLOOKUP('1ª Borrador SAÍDA 4D '!I$2,Puntos!$A:$B,2,)</f>
        <v>0</v>
      </c>
      <c r="J19" s="38">
        <f>LEN('1ª Borrador ENTRADA 4D'!J19)*VLOOKUP('1ª Borrador SAÍDA 4D '!J$2,Puntos!$A:$B,2,)</f>
        <v>0</v>
      </c>
      <c r="K19" s="38">
        <f>LEN('1ª Borrador ENTRADA 4D'!K19)*VLOOKUP('1ª Borrador SAÍDA 4D '!K$2,Puntos!$A:$B,2,)</f>
        <v>4</v>
      </c>
      <c r="L19" s="38">
        <f>LEN('1ª Borrador ENTRADA 4D'!L19)*VLOOKUP('1ª Borrador SAÍDA 4D '!L$2,Puntos!$A:$B,2,)</f>
        <v>0</v>
      </c>
      <c r="M19" s="38">
        <f>LEN('1ª Borrador ENTRADA 4D'!M19)*VLOOKUP('1ª Borrador SAÍDA 4D '!M$2,Puntos!$A:$B,2,)</f>
        <v>0</v>
      </c>
      <c r="N19" s="38">
        <f>LEN('1ª Borrador ENTRADA 4D'!N19)*VLOOKUP('1ª Borrador SAÍDA 4D '!N$2,Puntos!$A:$B,2,)</f>
        <v>-2</v>
      </c>
      <c r="O19" s="38">
        <f>LEN('1ª Borrador ENTRADA 4D'!O19)*VLOOKUP('1ª Borrador SAÍDA 4D '!O$2,Puntos!$A:$B,2,)</f>
        <v>-2</v>
      </c>
      <c r="P19" s="38">
        <f>LEN('1ª Borrador ENTRADA 4D'!P19)*VLOOKUP('1ª Borrador SAÍDA 4D '!P$2,Puntos!$A:$B,2,)</f>
        <v>-6</v>
      </c>
      <c r="Q19" s="38">
        <f>LEN('1ª Borrador ENTRADA 4D'!Q19)*VLOOKUP('1ª Borrador SAÍDA 4D '!Q$2,Puntos!$A:$B,2,)</f>
        <v>-2</v>
      </c>
      <c r="R19" s="38">
        <f>LEN('1ª Borrador ENTRADA 4D'!R19)*VLOOKUP('1ª Borrador SAÍDA 4D '!R$2,Puntos!$A:$B,2,)</f>
        <v>0</v>
      </c>
      <c r="S19" s="38">
        <f>LEN('1ª Borrador ENTRADA 4D'!S19)*VLOOKUP('1ª Borrador SAÍDA 4D '!S$2,Puntos!$A:$B,2,)</f>
        <v>0</v>
      </c>
      <c r="T19" s="38">
        <f>LEN('1ª Borrador ENTRADA 4D'!T19)*VLOOKUP('1ª Borrador SAÍDA 4D '!T$2,Puntos!$A:$B,2,)</f>
        <v>0</v>
      </c>
      <c r="U19" s="38">
        <f>LEN('1ª Borrador ENTRADA 4D'!U19)*VLOOKUP('1ª Borrador SAÍDA 4D '!U$2,Puntos!$A:$B,2,)</f>
        <v>0</v>
      </c>
      <c r="V19" s="38">
        <f>LEN('1ª Borrador ENTRADA 4D'!V19)*VLOOKUP('1ª Borrador SAÍDA 4D '!V$2,Puntos!$A:$B,2,)</f>
        <v>0</v>
      </c>
      <c r="W19" s="38">
        <f>LEN('1ª Borrador ENTRADA 4D'!W19)*VLOOKUP('1ª Borrador SAÍDA 4D '!W$2,Puntos!$A:$B,2,)</f>
        <v>0</v>
      </c>
      <c r="X19" s="28" t="s">
        <v>76</v>
      </c>
      <c r="Y19" s="12" t="str">
        <f t="shared" si="0"/>
        <v>Q</v>
      </c>
      <c r="Z19" s="39">
        <f t="shared" si="1"/>
        <v>35</v>
      </c>
      <c r="AA19" s="39">
        <f t="shared" si="2"/>
        <v>-12</v>
      </c>
      <c r="AB19" s="32">
        <f t="shared" si="3"/>
        <v>23</v>
      </c>
    </row>
    <row r="20" spans="1:28" ht="14.25" customHeight="1">
      <c r="A20" s="12" t="s">
        <v>206</v>
      </c>
      <c r="B20" s="38">
        <f>LEN('1ª Borrador ENTRADA 4D'!B20)*VLOOKUP('1ª Borrador SAÍDA 4D '!B$2,Puntos!$A:$B,2,)</f>
        <v>1</v>
      </c>
      <c r="C20" s="38">
        <f>LEN('1ª Borrador ENTRADA 4D'!C20)*VLOOKUP('1ª Borrador SAÍDA 4D '!C$2,Puntos!$A:$B,2,)</f>
        <v>24</v>
      </c>
      <c r="D20" s="38">
        <f>LEN('1ª Borrador ENTRADA 4D'!D20)*VLOOKUP('1ª Borrador SAÍDA 4D '!D$2,Puntos!$A:$B,2,)</f>
        <v>2</v>
      </c>
      <c r="E20" s="38">
        <f>LEN('1ª Borrador ENTRADA 4D'!E20)*VLOOKUP('1ª Borrador SAÍDA 4D '!E$2,Puntos!$A:$B,2,)</f>
        <v>3</v>
      </c>
      <c r="F20" s="38">
        <f>LEN('1ª Borrador ENTRADA 4D'!F20)*VLOOKUP('1ª Borrador SAÍDA 4D '!F$2,Puntos!$A:$B,2,)</f>
        <v>0</v>
      </c>
      <c r="G20" s="38">
        <f>LEN('1ª Borrador ENTRADA 4D'!G20)*VLOOKUP('1ª Borrador SAÍDA 4D '!G$2,Puntos!$A:$B,2,)</f>
        <v>3</v>
      </c>
      <c r="H20" s="38">
        <f>LEN('1ª Borrador ENTRADA 4D'!H20)*VLOOKUP('1ª Borrador SAÍDA 4D '!H$2,Puntos!$A:$B,2,)</f>
        <v>2</v>
      </c>
      <c r="I20" s="38">
        <f>LEN('1ª Borrador ENTRADA 4D'!I20)*VLOOKUP('1ª Borrador SAÍDA 4D '!I$2,Puntos!$A:$B,2,)</f>
        <v>0</v>
      </c>
      <c r="J20" s="38">
        <f>LEN('1ª Borrador ENTRADA 4D'!J20)*VLOOKUP('1ª Borrador SAÍDA 4D '!J$2,Puntos!$A:$B,2,)</f>
        <v>0</v>
      </c>
      <c r="K20" s="38">
        <f>LEN('1ª Borrador ENTRADA 4D'!K20)*VLOOKUP('1ª Borrador SAÍDA 4D '!K$2,Puntos!$A:$B,2,)</f>
        <v>4</v>
      </c>
      <c r="L20" s="38">
        <f>LEN('1ª Borrador ENTRADA 4D'!L20)*VLOOKUP('1ª Borrador SAÍDA 4D '!L$2,Puntos!$A:$B,2,)</f>
        <v>5</v>
      </c>
      <c r="M20" s="38">
        <f>LEN('1ª Borrador ENTRADA 4D'!M20)*VLOOKUP('1ª Borrador SAÍDA 4D '!M$2,Puntos!$A:$B,2,)</f>
        <v>4</v>
      </c>
      <c r="N20" s="38">
        <f>LEN('1ª Borrador ENTRADA 4D'!N20)*VLOOKUP('1ª Borrador SAÍDA 4D '!N$2,Puntos!$A:$B,2,)</f>
        <v>0</v>
      </c>
      <c r="O20" s="38">
        <f>LEN('1ª Borrador ENTRADA 4D'!O20)*VLOOKUP('1ª Borrador SAÍDA 4D '!O$2,Puntos!$A:$B,2,)</f>
        <v>0</v>
      </c>
      <c r="P20" s="38">
        <f>LEN('1ª Borrador ENTRADA 4D'!P20)*VLOOKUP('1ª Borrador SAÍDA 4D '!P$2,Puntos!$A:$B,2,)</f>
        <v>0</v>
      </c>
      <c r="Q20" s="38">
        <f>LEN('1ª Borrador ENTRADA 4D'!Q20)*VLOOKUP('1ª Borrador SAÍDA 4D '!Q$2,Puntos!$A:$B,2,)</f>
        <v>0</v>
      </c>
      <c r="R20" s="38">
        <f>LEN('1ª Borrador ENTRADA 4D'!R20)*VLOOKUP('1ª Borrador SAÍDA 4D '!R$2,Puntos!$A:$B,2,)</f>
        <v>0</v>
      </c>
      <c r="S20" s="38">
        <f>LEN('1ª Borrador ENTRADA 4D'!S20)*VLOOKUP('1ª Borrador SAÍDA 4D '!S$2,Puntos!$A:$B,2,)</f>
        <v>0</v>
      </c>
      <c r="T20" s="38">
        <f>LEN('1ª Borrador ENTRADA 4D'!T20)*VLOOKUP('1ª Borrador SAÍDA 4D '!T$2,Puntos!$A:$B,2,)</f>
        <v>0</v>
      </c>
      <c r="U20" s="38">
        <f>LEN('1ª Borrador ENTRADA 4D'!U20)*VLOOKUP('1ª Borrador SAÍDA 4D '!U$2,Puntos!$A:$B,2,)</f>
        <v>0</v>
      </c>
      <c r="V20" s="38">
        <f>LEN('1ª Borrador ENTRADA 4D'!V20)*VLOOKUP('1ª Borrador SAÍDA 4D '!V$2,Puntos!$A:$B,2,)</f>
        <v>0</v>
      </c>
      <c r="W20" s="38">
        <f>LEN('1ª Borrador ENTRADA 4D'!W20)*VLOOKUP('1ª Borrador SAÍDA 4D '!W$2,Puntos!$A:$B,2,)</f>
        <v>0</v>
      </c>
      <c r="X20" s="26" t="s">
        <v>77</v>
      </c>
      <c r="Y20" s="12" t="str">
        <f t="shared" si="0"/>
        <v>R</v>
      </c>
      <c r="Z20" s="39">
        <f t="shared" si="1"/>
        <v>48</v>
      </c>
      <c r="AA20" s="39">
        <f t="shared" si="2"/>
        <v>0</v>
      </c>
      <c r="AB20" s="32">
        <f t="shared" si="3"/>
        <v>48</v>
      </c>
    </row>
    <row r="21" spans="1:28" ht="14.25" customHeight="1">
      <c r="A21" s="12" t="s">
        <v>197</v>
      </c>
      <c r="B21" s="38">
        <f>LEN('1ª Borrador ENTRADA 4D'!B21)*VLOOKUP('1ª Borrador SAÍDA 4D '!B$2,Puntos!$A:$B,2,)</f>
        <v>1</v>
      </c>
      <c r="C21" s="38">
        <f>LEN('1ª Borrador ENTRADA 4D'!C21)*VLOOKUP('1ª Borrador SAÍDA 4D '!C$2,Puntos!$A:$B,2,)</f>
        <v>30</v>
      </c>
      <c r="D21" s="38">
        <f>LEN('1ª Borrador ENTRADA 4D'!D21)*VLOOKUP('1ª Borrador SAÍDA 4D '!D$2,Puntos!$A:$B,2,)</f>
        <v>2</v>
      </c>
      <c r="E21" s="38">
        <f>LEN('1ª Borrador ENTRADA 4D'!E21)*VLOOKUP('1ª Borrador SAÍDA 4D '!E$2,Puntos!$A:$B,2,)</f>
        <v>3</v>
      </c>
      <c r="F21" s="38">
        <f>LEN('1ª Borrador ENTRADA 4D'!F21)*VLOOKUP('1ª Borrador SAÍDA 4D '!F$2,Puntos!$A:$B,2,)</f>
        <v>0</v>
      </c>
      <c r="G21" s="38">
        <f>LEN('1ª Borrador ENTRADA 4D'!G21)*VLOOKUP('1ª Borrador SAÍDA 4D '!G$2,Puntos!$A:$B,2,)</f>
        <v>3</v>
      </c>
      <c r="H21" s="38">
        <f>LEN('1ª Borrador ENTRADA 4D'!H21)*VLOOKUP('1ª Borrador SAÍDA 4D '!H$2,Puntos!$A:$B,2,)</f>
        <v>0</v>
      </c>
      <c r="I21" s="38">
        <f>LEN('1ª Borrador ENTRADA 4D'!I21)*VLOOKUP('1ª Borrador SAÍDA 4D '!I$2,Puntos!$A:$B,2,)</f>
        <v>1</v>
      </c>
      <c r="J21" s="38">
        <f>LEN('1ª Borrador ENTRADA 4D'!J21)*VLOOKUP('1ª Borrador SAÍDA 4D '!J$2,Puntos!$A:$B,2,)</f>
        <v>0</v>
      </c>
      <c r="K21" s="38">
        <f>LEN('1ª Borrador ENTRADA 4D'!K21)*VLOOKUP('1ª Borrador SAÍDA 4D '!K$2,Puntos!$A:$B,2,)</f>
        <v>4</v>
      </c>
      <c r="L21" s="38">
        <f>LEN('1ª Borrador ENTRADA 4D'!L21)*VLOOKUP('1ª Borrador SAÍDA 4D '!L$2,Puntos!$A:$B,2,)</f>
        <v>0</v>
      </c>
      <c r="M21" s="38">
        <f>LEN('1ª Borrador ENTRADA 4D'!M21)*VLOOKUP('1ª Borrador SAÍDA 4D '!M$2,Puntos!$A:$B,2,)</f>
        <v>0</v>
      </c>
      <c r="N21" s="38">
        <f>LEN('1ª Borrador ENTRADA 4D'!N21)*VLOOKUP('1ª Borrador SAÍDA 4D '!N$2,Puntos!$A:$B,2,)</f>
        <v>0</v>
      </c>
      <c r="O21" s="38">
        <f>LEN('1ª Borrador ENTRADA 4D'!O21)*VLOOKUP('1ª Borrador SAÍDA 4D '!O$2,Puntos!$A:$B,2,)</f>
        <v>0</v>
      </c>
      <c r="P21" s="38">
        <f>LEN('1ª Borrador ENTRADA 4D'!P21)*VLOOKUP('1ª Borrador SAÍDA 4D '!P$2,Puntos!$A:$B,2,)</f>
        <v>0</v>
      </c>
      <c r="Q21" s="38">
        <f>LEN('1ª Borrador ENTRADA 4D'!Q21)*VLOOKUP('1ª Borrador SAÍDA 4D '!Q$2,Puntos!$A:$B,2,)</f>
        <v>0</v>
      </c>
      <c r="R21" s="38">
        <f>LEN('1ª Borrador ENTRADA 4D'!R21)*VLOOKUP('1ª Borrador SAÍDA 4D '!R$2,Puntos!$A:$B,2,)</f>
        <v>0</v>
      </c>
      <c r="S21" s="38">
        <f>LEN('1ª Borrador ENTRADA 4D'!S21)*VLOOKUP('1ª Borrador SAÍDA 4D '!S$2,Puntos!$A:$B,2,)</f>
        <v>0</v>
      </c>
      <c r="T21" s="38">
        <f>LEN('1ª Borrador ENTRADA 4D'!T21)*VLOOKUP('1ª Borrador SAÍDA 4D '!T$2,Puntos!$A:$B,2,)</f>
        <v>0</v>
      </c>
      <c r="U21" s="38">
        <f>LEN('1ª Borrador ENTRADA 4D'!U21)*VLOOKUP('1ª Borrador SAÍDA 4D '!U$2,Puntos!$A:$B,2,)</f>
        <v>0</v>
      </c>
      <c r="V21" s="38">
        <f>LEN('1ª Borrador ENTRADA 4D'!V21)*VLOOKUP('1ª Borrador SAÍDA 4D '!V$2,Puntos!$A:$B,2,)</f>
        <v>0</v>
      </c>
      <c r="W21" s="38">
        <f>LEN('1ª Borrador ENTRADA 4D'!W21)*VLOOKUP('1ª Borrador SAÍDA 4D '!W$2,Puntos!$A:$B,2,)</f>
        <v>0</v>
      </c>
      <c r="X21" s="28" t="s">
        <v>78</v>
      </c>
      <c r="Y21" s="12" t="str">
        <f t="shared" si="0"/>
        <v>S</v>
      </c>
      <c r="Z21" s="39">
        <f t="shared" si="1"/>
        <v>44</v>
      </c>
      <c r="AA21" s="39">
        <f t="shared" si="2"/>
        <v>0</v>
      </c>
      <c r="AB21" s="32">
        <f t="shared" si="3"/>
        <v>44</v>
      </c>
    </row>
    <row r="22" spans="1:28" ht="14.25" customHeight="1">
      <c r="A22" s="12" t="s">
        <v>198</v>
      </c>
      <c r="B22" s="38">
        <f>LEN('1ª Borrador ENTRADA 4D'!B22)*VLOOKUP('1ª Borrador SAÍDA 4D '!B$2,Puntos!$A:$B,2,)</f>
        <v>0</v>
      </c>
      <c r="C22" s="38">
        <f>LEN('1ª Borrador ENTRADA 4D'!C22)*VLOOKUP('1ª Borrador SAÍDA 4D '!C$2,Puntos!$A:$B,2,)</f>
        <v>18</v>
      </c>
      <c r="D22" s="38">
        <f>LEN('1ª Borrador ENTRADA 4D'!D22)*VLOOKUP('1ª Borrador SAÍDA 4D '!D$2,Puntos!$A:$B,2,)</f>
        <v>2</v>
      </c>
      <c r="E22" s="38">
        <f>LEN('1ª Borrador ENTRADA 4D'!E22)*VLOOKUP('1ª Borrador SAÍDA 4D '!E$2,Puntos!$A:$B,2,)</f>
        <v>3</v>
      </c>
      <c r="F22" s="38">
        <f>LEN('1ª Borrador ENTRADA 4D'!F22)*VLOOKUP('1ª Borrador SAÍDA 4D '!F$2,Puntos!$A:$B,2,)</f>
        <v>4</v>
      </c>
      <c r="G22" s="38">
        <f>LEN('1ª Borrador ENTRADA 4D'!G22)*VLOOKUP('1ª Borrador SAÍDA 4D '!G$2,Puntos!$A:$B,2,)</f>
        <v>0</v>
      </c>
      <c r="H22" s="38">
        <f>LEN('1ª Borrador ENTRADA 4D'!H22)*VLOOKUP('1ª Borrador SAÍDA 4D '!H$2,Puntos!$A:$B,2,)</f>
        <v>2</v>
      </c>
      <c r="I22" s="38">
        <f>LEN('1ª Borrador ENTRADA 4D'!I22)*VLOOKUP('1ª Borrador SAÍDA 4D '!I$2,Puntos!$A:$B,2,)</f>
        <v>0</v>
      </c>
      <c r="J22" s="38">
        <f>LEN('1ª Borrador ENTRADA 4D'!J22)*VLOOKUP('1ª Borrador SAÍDA 4D '!J$2,Puntos!$A:$B,2,)</f>
        <v>0</v>
      </c>
      <c r="K22" s="38">
        <f>LEN('1ª Borrador ENTRADA 4D'!K22)*VLOOKUP('1ª Borrador SAÍDA 4D '!K$2,Puntos!$A:$B,2,)</f>
        <v>4</v>
      </c>
      <c r="L22" s="38">
        <f>LEN('1ª Borrador ENTRADA 4D'!L22)*VLOOKUP('1ª Borrador SAÍDA 4D '!L$2,Puntos!$A:$B,2,)</f>
        <v>0</v>
      </c>
      <c r="M22" s="38">
        <f>LEN('1ª Borrador ENTRADA 4D'!M22)*VLOOKUP('1ª Borrador SAÍDA 4D '!M$2,Puntos!$A:$B,2,)</f>
        <v>0</v>
      </c>
      <c r="N22" s="38">
        <f>LEN('1ª Borrador ENTRADA 4D'!N22)*VLOOKUP('1ª Borrador SAÍDA 4D '!N$2,Puntos!$A:$B,2,)</f>
        <v>0</v>
      </c>
      <c r="O22" s="38">
        <f>LEN('1ª Borrador ENTRADA 4D'!O22)*VLOOKUP('1ª Borrador SAÍDA 4D '!O$2,Puntos!$A:$B,2,)</f>
        <v>0</v>
      </c>
      <c r="P22" s="38">
        <f>LEN('1ª Borrador ENTRADA 4D'!P22)*VLOOKUP('1ª Borrador SAÍDA 4D '!P$2,Puntos!$A:$B,2,)</f>
        <v>-4</v>
      </c>
      <c r="Q22" s="38">
        <f>LEN('1ª Borrador ENTRADA 4D'!Q22)*VLOOKUP('1ª Borrador SAÍDA 4D '!Q$2,Puntos!$A:$B,2,)</f>
        <v>-2</v>
      </c>
      <c r="R22" s="38">
        <f>LEN('1ª Borrador ENTRADA 4D'!R22)*VLOOKUP('1ª Borrador SAÍDA 4D '!R$2,Puntos!$A:$B,2,)</f>
        <v>0</v>
      </c>
      <c r="S22" s="38">
        <f>LEN('1ª Borrador ENTRADA 4D'!S22)*VLOOKUP('1ª Borrador SAÍDA 4D '!S$2,Puntos!$A:$B,2,)</f>
        <v>0</v>
      </c>
      <c r="T22" s="38">
        <f>LEN('1ª Borrador ENTRADA 4D'!T22)*VLOOKUP('1ª Borrador SAÍDA 4D '!T$2,Puntos!$A:$B,2,)</f>
        <v>0</v>
      </c>
      <c r="U22" s="38">
        <f>LEN('1ª Borrador ENTRADA 4D'!U22)*VLOOKUP('1ª Borrador SAÍDA 4D '!U$2,Puntos!$A:$B,2,)</f>
        <v>0</v>
      </c>
      <c r="V22" s="38">
        <f>LEN('1ª Borrador ENTRADA 4D'!V22)*VLOOKUP('1ª Borrador SAÍDA 4D '!V$2,Puntos!$A:$B,2,)</f>
        <v>0</v>
      </c>
      <c r="W22" s="38">
        <f>LEN('1ª Borrador ENTRADA 4D'!W22)*VLOOKUP('1ª Borrador SAÍDA 4D '!W$2,Puntos!$A:$B,2,)</f>
        <v>0</v>
      </c>
      <c r="X22" s="26" t="s">
        <v>79</v>
      </c>
      <c r="Y22" s="12" t="str">
        <f t="shared" si="0"/>
        <v>T</v>
      </c>
      <c r="Z22" s="39">
        <f t="shared" si="1"/>
        <v>33</v>
      </c>
      <c r="AA22" s="39">
        <f t="shared" si="2"/>
        <v>-6</v>
      </c>
      <c r="AB22" s="32">
        <f t="shared" si="3"/>
        <v>27</v>
      </c>
    </row>
    <row r="23" spans="1:28" ht="14.25" customHeight="1">
      <c r="A23" s="12" t="s">
        <v>199</v>
      </c>
      <c r="B23" s="38">
        <f>LEN('1ª Borrador ENTRADA 4D'!B23)*VLOOKUP('1ª Borrador SAÍDA 4D '!B$2,Puntos!$A:$B,2,)</f>
        <v>1</v>
      </c>
      <c r="C23" s="38">
        <f>LEN('1ª Borrador ENTRADA 4D'!C23)*VLOOKUP('1ª Borrador SAÍDA 4D '!C$2,Puntos!$A:$B,2,)</f>
        <v>15</v>
      </c>
      <c r="D23" s="38">
        <f>LEN('1ª Borrador ENTRADA 4D'!D23)*VLOOKUP('1ª Borrador SAÍDA 4D '!D$2,Puntos!$A:$B,2,)</f>
        <v>2</v>
      </c>
      <c r="E23" s="38">
        <f>LEN('1ª Borrador ENTRADA 4D'!E23)*VLOOKUP('1ª Borrador SAÍDA 4D '!E$2,Puntos!$A:$B,2,)</f>
        <v>3</v>
      </c>
      <c r="F23" s="38">
        <f>LEN('1ª Borrador ENTRADA 4D'!F23)*VLOOKUP('1ª Borrador SAÍDA 4D '!F$2,Puntos!$A:$B,2,)</f>
        <v>0</v>
      </c>
      <c r="G23" s="38">
        <f>LEN('1ª Borrador ENTRADA 4D'!G23)*VLOOKUP('1ª Borrador SAÍDA 4D '!G$2,Puntos!$A:$B,2,)</f>
        <v>0</v>
      </c>
      <c r="H23" s="38">
        <f>LEN('1ª Borrador ENTRADA 4D'!H23)*VLOOKUP('1ª Borrador SAÍDA 4D '!H$2,Puntos!$A:$B,2,)</f>
        <v>2</v>
      </c>
      <c r="I23" s="38">
        <f>LEN('1ª Borrador ENTRADA 4D'!I23)*VLOOKUP('1ª Borrador SAÍDA 4D '!I$2,Puntos!$A:$B,2,)</f>
        <v>0</v>
      </c>
      <c r="J23" s="38">
        <f>LEN('1ª Borrador ENTRADA 4D'!J23)*VLOOKUP('1ª Borrador SAÍDA 4D '!J$2,Puntos!$A:$B,2,)</f>
        <v>0</v>
      </c>
      <c r="K23" s="38">
        <f>LEN('1ª Borrador ENTRADA 4D'!K23)*VLOOKUP('1ª Borrador SAÍDA 4D '!K$2,Puntos!$A:$B,2,)</f>
        <v>4</v>
      </c>
      <c r="L23" s="38">
        <f>LEN('1ª Borrador ENTRADA 4D'!L23)*VLOOKUP('1ª Borrador SAÍDA 4D '!L$2,Puntos!$A:$B,2,)</f>
        <v>0</v>
      </c>
      <c r="M23" s="38">
        <f>LEN('1ª Borrador ENTRADA 4D'!M23)*VLOOKUP('1ª Borrador SAÍDA 4D '!M$2,Puntos!$A:$B,2,)</f>
        <v>0</v>
      </c>
      <c r="N23" s="38">
        <f>LEN('1ª Borrador ENTRADA 4D'!N23)*VLOOKUP('1ª Borrador SAÍDA 4D '!N$2,Puntos!$A:$B,2,)</f>
        <v>0</v>
      </c>
      <c r="O23" s="38">
        <f>LEN('1ª Borrador ENTRADA 4D'!O23)*VLOOKUP('1ª Borrador SAÍDA 4D '!O$2,Puntos!$A:$B,2,)</f>
        <v>0</v>
      </c>
      <c r="P23" s="38">
        <f>LEN('1ª Borrador ENTRADA 4D'!P23)*VLOOKUP('1ª Borrador SAÍDA 4D '!P$2,Puntos!$A:$B,2,)</f>
        <v>-14</v>
      </c>
      <c r="Q23" s="38">
        <f>LEN('1ª Borrador ENTRADA 4D'!Q23)*VLOOKUP('1ª Borrador SAÍDA 4D '!Q$2,Puntos!$A:$B,2,)</f>
        <v>-2</v>
      </c>
      <c r="R23" s="38">
        <f>LEN('1ª Borrador ENTRADA 4D'!R23)*VLOOKUP('1ª Borrador SAÍDA 4D '!R$2,Puntos!$A:$B,2,)</f>
        <v>0</v>
      </c>
      <c r="S23" s="38">
        <f>LEN('1ª Borrador ENTRADA 4D'!S23)*VLOOKUP('1ª Borrador SAÍDA 4D '!S$2,Puntos!$A:$B,2,)</f>
        <v>0</v>
      </c>
      <c r="T23" s="38">
        <f>LEN('1ª Borrador ENTRADA 4D'!T23)*VLOOKUP('1ª Borrador SAÍDA 4D '!T$2,Puntos!$A:$B,2,)</f>
        <v>0</v>
      </c>
      <c r="U23" s="38">
        <f>LEN('1ª Borrador ENTRADA 4D'!U23)*VLOOKUP('1ª Borrador SAÍDA 4D '!U$2,Puntos!$A:$B,2,)</f>
        <v>0</v>
      </c>
      <c r="V23" s="38">
        <f>LEN('1ª Borrador ENTRADA 4D'!V23)*VLOOKUP('1ª Borrador SAÍDA 4D '!V$2,Puntos!$A:$B,2,)</f>
        <v>0</v>
      </c>
      <c r="W23" s="38">
        <f>LEN('1ª Borrador ENTRADA 4D'!W23)*VLOOKUP('1ª Borrador SAÍDA 4D '!W$2,Puntos!$A:$B,2,)</f>
        <v>0</v>
      </c>
      <c r="X23" s="28" t="s">
        <v>80</v>
      </c>
      <c r="Y23" s="12" t="str">
        <f t="shared" si="0"/>
        <v>U</v>
      </c>
      <c r="Z23" s="39">
        <f t="shared" si="1"/>
        <v>27</v>
      </c>
      <c r="AA23" s="39">
        <f t="shared" si="2"/>
        <v>-16</v>
      </c>
      <c r="AB23" s="32">
        <f t="shared" si="3"/>
        <v>11</v>
      </c>
    </row>
    <row r="24" spans="1:28" ht="14.25" customHeight="1">
      <c r="A24" s="12" t="s">
        <v>200</v>
      </c>
      <c r="B24" s="38">
        <f>LEN('1ª Borrador ENTRADA 4D'!B24)*VLOOKUP('1ª Borrador SAÍDA 4D '!B$2,Puntos!$A:$B,2,)</f>
        <v>0</v>
      </c>
      <c r="C24" s="38">
        <f>LEN('1ª Borrador ENTRADA 4D'!C24)*VLOOKUP('1ª Borrador SAÍDA 4D '!C$2,Puntos!$A:$B,2,)</f>
        <v>18</v>
      </c>
      <c r="D24" s="38">
        <f>LEN('1ª Borrador ENTRADA 4D'!D24)*VLOOKUP('1ª Borrador SAÍDA 4D '!D$2,Puntos!$A:$B,2,)</f>
        <v>2</v>
      </c>
      <c r="E24" s="38">
        <f>LEN('1ª Borrador ENTRADA 4D'!E24)*VLOOKUP('1ª Borrador SAÍDA 4D '!E$2,Puntos!$A:$B,2,)</f>
        <v>3</v>
      </c>
      <c r="F24" s="38">
        <f>LEN('1ª Borrador ENTRADA 4D'!F24)*VLOOKUP('1ª Borrador SAÍDA 4D '!F$2,Puntos!$A:$B,2,)</f>
        <v>4</v>
      </c>
      <c r="G24" s="38">
        <f>LEN('1ª Borrador ENTRADA 4D'!G24)*VLOOKUP('1ª Borrador SAÍDA 4D '!G$2,Puntos!$A:$B,2,)</f>
        <v>0</v>
      </c>
      <c r="H24" s="38">
        <f>LEN('1ª Borrador ENTRADA 4D'!H24)*VLOOKUP('1ª Borrador SAÍDA 4D '!H$2,Puntos!$A:$B,2,)</f>
        <v>0</v>
      </c>
      <c r="I24" s="38">
        <f>LEN('1ª Borrador ENTRADA 4D'!I24)*VLOOKUP('1ª Borrador SAÍDA 4D '!I$2,Puntos!$A:$B,2,)</f>
        <v>1</v>
      </c>
      <c r="J24" s="38">
        <f>LEN('1ª Borrador ENTRADA 4D'!J24)*VLOOKUP('1ª Borrador SAÍDA 4D '!J$2,Puntos!$A:$B,2,)</f>
        <v>0</v>
      </c>
      <c r="K24" s="38">
        <f>LEN('1ª Borrador ENTRADA 4D'!K24)*VLOOKUP('1ª Borrador SAÍDA 4D '!K$2,Puntos!$A:$B,2,)</f>
        <v>4</v>
      </c>
      <c r="L24" s="38">
        <f>LEN('1ª Borrador ENTRADA 4D'!L24)*VLOOKUP('1ª Borrador SAÍDA 4D '!L$2,Puntos!$A:$B,2,)</f>
        <v>0</v>
      </c>
      <c r="M24" s="38">
        <f>LEN('1ª Borrador ENTRADA 4D'!M24)*VLOOKUP('1ª Borrador SAÍDA 4D '!M$2,Puntos!$A:$B,2,)</f>
        <v>4</v>
      </c>
      <c r="N24" s="38">
        <f>LEN('1ª Borrador ENTRADA 4D'!N24)*VLOOKUP('1ª Borrador SAÍDA 4D '!N$2,Puntos!$A:$B,2,)</f>
        <v>0</v>
      </c>
      <c r="O24" s="38">
        <f>LEN('1ª Borrador ENTRADA 4D'!O24)*VLOOKUP('1ª Borrador SAÍDA 4D '!O$2,Puntos!$A:$B,2,)</f>
        <v>0</v>
      </c>
      <c r="P24" s="38">
        <f>LEN('1ª Borrador ENTRADA 4D'!P24)*VLOOKUP('1ª Borrador SAÍDA 4D '!P$2,Puntos!$A:$B,2,)</f>
        <v>-6</v>
      </c>
      <c r="Q24" s="38">
        <f>LEN('1ª Borrador ENTRADA 4D'!Q24)*VLOOKUP('1ª Borrador SAÍDA 4D '!Q$2,Puntos!$A:$B,2,)</f>
        <v>-2</v>
      </c>
      <c r="R24" s="38">
        <f>LEN('1ª Borrador ENTRADA 4D'!R24)*VLOOKUP('1ª Borrador SAÍDA 4D '!R$2,Puntos!$A:$B,2,)</f>
        <v>-6</v>
      </c>
      <c r="S24" s="38">
        <f>LEN('1ª Borrador ENTRADA 4D'!S24)*VLOOKUP('1ª Borrador SAÍDA 4D '!S$2,Puntos!$A:$B,2,)</f>
        <v>0</v>
      </c>
      <c r="T24" s="38">
        <f>LEN('1ª Borrador ENTRADA 4D'!T24)*VLOOKUP('1ª Borrador SAÍDA 4D '!T$2,Puntos!$A:$B,2,)</f>
        <v>0</v>
      </c>
      <c r="U24" s="38">
        <f>LEN('1ª Borrador ENTRADA 4D'!U24)*VLOOKUP('1ª Borrador SAÍDA 4D '!U$2,Puntos!$A:$B,2,)</f>
        <v>-3</v>
      </c>
      <c r="V24" s="38">
        <f>LEN('1ª Borrador ENTRADA 4D'!V24)*VLOOKUP('1ª Borrador SAÍDA 4D '!V$2,Puntos!$A:$B,2,)</f>
        <v>0</v>
      </c>
      <c r="W24" s="38">
        <f>LEN('1ª Borrador ENTRADA 4D'!W24)*VLOOKUP('1ª Borrador SAÍDA 4D '!W$2,Puntos!$A:$B,2,)</f>
        <v>0</v>
      </c>
      <c r="X24" s="26" t="s">
        <v>81</v>
      </c>
      <c r="Y24" s="12" t="str">
        <f t="shared" si="0"/>
        <v>V</v>
      </c>
      <c r="Z24" s="39">
        <f t="shared" si="1"/>
        <v>36</v>
      </c>
      <c r="AA24" s="39">
        <f t="shared" si="2"/>
        <v>-17</v>
      </c>
      <c r="AB24" s="32">
        <f t="shared" si="3"/>
        <v>19</v>
      </c>
    </row>
    <row r="25" spans="1:28" ht="14.25" customHeight="1">
      <c r="A25" s="12" t="s">
        <v>201</v>
      </c>
      <c r="B25" s="38">
        <f>LEN('1ª Borrador ENTRADA 4D'!B25)*VLOOKUP('1ª Borrador SAÍDA 4D '!B$2,Puntos!$A:$B,2,)</f>
        <v>1</v>
      </c>
      <c r="C25" s="38">
        <f>LEN('1ª Borrador ENTRADA 4D'!C25)*VLOOKUP('1ª Borrador SAÍDA 4D '!C$2,Puntos!$A:$B,2,)</f>
        <v>9</v>
      </c>
      <c r="D25" s="38">
        <f>LEN('1ª Borrador ENTRADA 4D'!D25)*VLOOKUP('1ª Borrador SAÍDA 4D '!D$2,Puntos!$A:$B,2,)</f>
        <v>2</v>
      </c>
      <c r="E25" s="38">
        <f>LEN('1ª Borrador ENTRADA 4D'!E25)*VLOOKUP('1ª Borrador SAÍDA 4D '!E$2,Puntos!$A:$B,2,)</f>
        <v>3</v>
      </c>
      <c r="F25" s="38">
        <f>LEN('1ª Borrador ENTRADA 4D'!F25)*VLOOKUP('1ª Borrador SAÍDA 4D '!F$2,Puntos!$A:$B,2,)</f>
        <v>4</v>
      </c>
      <c r="G25" s="38">
        <f>LEN('1ª Borrador ENTRADA 4D'!G25)*VLOOKUP('1ª Borrador SAÍDA 4D '!G$2,Puntos!$A:$B,2,)</f>
        <v>3</v>
      </c>
      <c r="H25" s="38">
        <f>LEN('1ª Borrador ENTRADA 4D'!H25)*VLOOKUP('1ª Borrador SAÍDA 4D '!H$2,Puntos!$A:$B,2,)</f>
        <v>0</v>
      </c>
      <c r="I25" s="38">
        <f>LEN('1ª Borrador ENTRADA 4D'!I25)*VLOOKUP('1ª Borrador SAÍDA 4D '!I$2,Puntos!$A:$B,2,)</f>
        <v>0</v>
      </c>
      <c r="J25" s="38">
        <f>LEN('1ª Borrador ENTRADA 4D'!J25)*VLOOKUP('1ª Borrador SAÍDA 4D '!J$2,Puntos!$A:$B,2,)</f>
        <v>0</v>
      </c>
      <c r="K25" s="38">
        <f>LEN('1ª Borrador ENTRADA 4D'!K25)*VLOOKUP('1ª Borrador SAÍDA 4D '!K$2,Puntos!$A:$B,2,)</f>
        <v>4</v>
      </c>
      <c r="L25" s="38">
        <f>LEN('1ª Borrador ENTRADA 4D'!L25)*VLOOKUP('1ª Borrador SAÍDA 4D '!L$2,Puntos!$A:$B,2,)</f>
        <v>0</v>
      </c>
      <c r="M25" s="38">
        <f>LEN('1ª Borrador ENTRADA 4D'!M25)*VLOOKUP('1ª Borrador SAÍDA 4D '!M$2,Puntos!$A:$B,2,)</f>
        <v>4</v>
      </c>
      <c r="N25" s="38">
        <f>LEN('1ª Borrador ENTRADA 4D'!N25)*VLOOKUP('1ª Borrador SAÍDA 4D '!N$2,Puntos!$A:$B,2,)</f>
        <v>0</v>
      </c>
      <c r="O25" s="38">
        <f>LEN('1ª Borrador ENTRADA 4D'!O25)*VLOOKUP('1ª Borrador SAÍDA 4D '!O$2,Puntos!$A:$B,2,)</f>
        <v>0</v>
      </c>
      <c r="P25" s="38">
        <f>LEN('1ª Borrador ENTRADA 4D'!P25)*VLOOKUP('1ª Borrador SAÍDA 4D '!P$2,Puntos!$A:$B,2,)</f>
        <v>-4</v>
      </c>
      <c r="Q25" s="38">
        <f>LEN('1ª Borrador ENTRADA 4D'!Q25)*VLOOKUP('1ª Borrador SAÍDA 4D '!Q$2,Puntos!$A:$B,2,)</f>
        <v>-2</v>
      </c>
      <c r="R25" s="38">
        <f>LEN('1ª Borrador ENTRADA 4D'!R25)*VLOOKUP('1ª Borrador SAÍDA 4D '!R$2,Puntos!$A:$B,2,)</f>
        <v>0</v>
      </c>
      <c r="S25" s="38">
        <f>LEN('1ª Borrador ENTRADA 4D'!S25)*VLOOKUP('1ª Borrador SAÍDA 4D '!S$2,Puntos!$A:$B,2,)</f>
        <v>0</v>
      </c>
      <c r="T25" s="38">
        <f>LEN('1ª Borrador ENTRADA 4D'!T25)*VLOOKUP('1ª Borrador SAÍDA 4D '!T$2,Puntos!$A:$B,2,)</f>
        <v>0</v>
      </c>
      <c r="U25" s="38">
        <f>LEN('1ª Borrador ENTRADA 4D'!U25)*VLOOKUP('1ª Borrador SAÍDA 4D '!U$2,Puntos!$A:$B,2,)</f>
        <v>-3</v>
      </c>
      <c r="V25" s="38">
        <f>LEN('1ª Borrador ENTRADA 4D'!V25)*VLOOKUP('1ª Borrador SAÍDA 4D '!V$2,Puntos!$A:$B,2,)</f>
        <v>0</v>
      </c>
      <c r="W25" s="38">
        <f>LEN('1ª Borrador ENTRADA 4D'!W25)*VLOOKUP('1ª Borrador SAÍDA 4D '!W$2,Puntos!$A:$B,2,)</f>
        <v>0</v>
      </c>
      <c r="X25" s="28" t="s">
        <v>82</v>
      </c>
      <c r="Y25" s="12" t="str">
        <f t="shared" si="0"/>
        <v>W</v>
      </c>
      <c r="Z25" s="39">
        <f t="shared" si="1"/>
        <v>30</v>
      </c>
      <c r="AA25" s="39">
        <f t="shared" si="2"/>
        <v>-9</v>
      </c>
      <c r="AB25" s="32">
        <f t="shared" si="3"/>
        <v>21</v>
      </c>
    </row>
    <row r="26" spans="1:28" ht="14.25" customHeight="1">
      <c r="A26" s="12" t="s">
        <v>202</v>
      </c>
      <c r="B26" s="38">
        <f>LEN('1ª Borrador ENTRADA 4D'!B26)*VLOOKUP('1ª Borrador SAÍDA 4D '!B$2,Puntos!$A:$B,2,)</f>
        <v>1</v>
      </c>
      <c r="C26" s="38">
        <f>LEN('1ª Borrador ENTRADA 4D'!C26)*VLOOKUP('1ª Borrador SAÍDA 4D '!C$2,Puntos!$A:$B,2,)</f>
        <v>12</v>
      </c>
      <c r="D26" s="38">
        <f>LEN('1ª Borrador ENTRADA 4D'!D26)*VLOOKUP('1ª Borrador SAÍDA 4D '!D$2,Puntos!$A:$B,2,)</f>
        <v>2</v>
      </c>
      <c r="E26" s="38">
        <f>LEN('1ª Borrador ENTRADA 4D'!E26)*VLOOKUP('1ª Borrador SAÍDA 4D '!E$2,Puntos!$A:$B,2,)</f>
        <v>6</v>
      </c>
      <c r="F26" s="38">
        <f>LEN('1ª Borrador ENTRADA 4D'!F26)*VLOOKUP('1ª Borrador SAÍDA 4D '!F$2,Puntos!$A:$B,2,)</f>
        <v>8</v>
      </c>
      <c r="G26" s="38">
        <f>LEN('1ª Borrador ENTRADA 4D'!G26)*VLOOKUP('1ª Borrador SAÍDA 4D '!G$2,Puntos!$A:$B,2,)</f>
        <v>0</v>
      </c>
      <c r="H26" s="38">
        <f>LEN('1ª Borrador ENTRADA 4D'!H26)*VLOOKUP('1ª Borrador SAÍDA 4D '!H$2,Puntos!$A:$B,2,)</f>
        <v>0</v>
      </c>
      <c r="I26" s="38">
        <f>LEN('1ª Borrador ENTRADA 4D'!I26)*VLOOKUP('1ª Borrador SAÍDA 4D '!I$2,Puntos!$A:$B,2,)</f>
        <v>0</v>
      </c>
      <c r="J26" s="38">
        <f>LEN('1ª Borrador ENTRADA 4D'!J26)*VLOOKUP('1ª Borrador SAÍDA 4D '!J$2,Puntos!$A:$B,2,)</f>
        <v>0</v>
      </c>
      <c r="K26" s="38">
        <f>LEN('1ª Borrador ENTRADA 4D'!K26)*VLOOKUP('1ª Borrador SAÍDA 4D '!K$2,Puntos!$A:$B,2,)</f>
        <v>4</v>
      </c>
      <c r="L26" s="38">
        <f>LEN('1ª Borrador ENTRADA 4D'!L26)*VLOOKUP('1ª Borrador SAÍDA 4D '!L$2,Puntos!$A:$B,2,)</f>
        <v>5</v>
      </c>
      <c r="M26" s="38">
        <f>LEN('1ª Borrador ENTRADA 4D'!M26)*VLOOKUP('1ª Borrador SAÍDA 4D '!M$2,Puntos!$A:$B,2,)</f>
        <v>0</v>
      </c>
      <c r="N26" s="38">
        <f>LEN('1ª Borrador ENTRADA 4D'!N26)*VLOOKUP('1ª Borrador SAÍDA 4D '!N$2,Puntos!$A:$B,2,)</f>
        <v>0</v>
      </c>
      <c r="O26" s="38">
        <f>LEN('1ª Borrador ENTRADA 4D'!O26)*VLOOKUP('1ª Borrador SAÍDA 4D '!O$2,Puntos!$A:$B,2,)</f>
        <v>0</v>
      </c>
      <c r="P26" s="38">
        <f>LEN('1ª Borrador ENTRADA 4D'!P26)*VLOOKUP('1ª Borrador SAÍDA 4D '!P$2,Puntos!$A:$B,2,)</f>
        <v>-2</v>
      </c>
      <c r="Q26" s="38">
        <f>LEN('1ª Borrador ENTRADA 4D'!Q26)*VLOOKUP('1ª Borrador SAÍDA 4D '!Q$2,Puntos!$A:$B,2,)</f>
        <v>0</v>
      </c>
      <c r="R26" s="38">
        <f>LEN('1ª Borrador ENTRADA 4D'!R26)*VLOOKUP('1ª Borrador SAÍDA 4D '!R$2,Puntos!$A:$B,2,)</f>
        <v>0</v>
      </c>
      <c r="S26" s="38">
        <f>LEN('1ª Borrador ENTRADA 4D'!S26)*VLOOKUP('1ª Borrador SAÍDA 4D '!S$2,Puntos!$A:$B,2,)</f>
        <v>0</v>
      </c>
      <c r="T26" s="38">
        <f>LEN('1ª Borrador ENTRADA 4D'!T26)*VLOOKUP('1ª Borrador SAÍDA 4D '!T$2,Puntos!$A:$B,2,)</f>
        <v>0</v>
      </c>
      <c r="U26" s="38">
        <f>LEN('1ª Borrador ENTRADA 4D'!U26)*VLOOKUP('1ª Borrador SAÍDA 4D '!U$2,Puntos!$A:$B,2,)</f>
        <v>0</v>
      </c>
      <c r="V26" s="38">
        <f>LEN('1ª Borrador ENTRADA 4D'!V26)*VLOOKUP('1ª Borrador SAÍDA 4D '!V$2,Puntos!$A:$B,2,)</f>
        <v>0</v>
      </c>
      <c r="W26" s="38">
        <f>LEN('1ª Borrador ENTRADA 4D'!W26)*VLOOKUP('1ª Borrador SAÍDA 4D '!W$2,Puntos!$A:$B,2,)</f>
        <v>0</v>
      </c>
      <c r="X26" s="26" t="s">
        <v>83</v>
      </c>
      <c r="Y26" s="12" t="str">
        <f t="shared" si="0"/>
        <v>X</v>
      </c>
      <c r="Z26" s="39">
        <f t="shared" si="1"/>
        <v>38</v>
      </c>
      <c r="AA26" s="39">
        <f t="shared" si="2"/>
        <v>-2</v>
      </c>
      <c r="AB26" s="32">
        <f t="shared" si="3"/>
        <v>36</v>
      </c>
    </row>
    <row r="27" spans="1:28" ht="14.25" customHeight="1">
      <c r="A27" s="12" t="s">
        <v>207</v>
      </c>
      <c r="B27" s="38">
        <f>LEN('1ª Borrador ENTRADA 4D'!B27)*VLOOKUP('1ª Borrador SAÍDA 4D '!B$2,Puntos!$A:$B,2,)</f>
        <v>1</v>
      </c>
      <c r="C27" s="38">
        <f>LEN('1ª Borrador ENTRADA 4D'!C27)*VLOOKUP('1ª Borrador SAÍDA 4D '!C$2,Puntos!$A:$B,2,)</f>
        <v>15</v>
      </c>
      <c r="D27" s="38">
        <f>LEN('1ª Borrador ENTRADA 4D'!D27)*VLOOKUP('1ª Borrador SAÍDA 4D '!D$2,Puntos!$A:$B,2,)</f>
        <v>0</v>
      </c>
      <c r="E27" s="38">
        <f>LEN('1ª Borrador ENTRADA 4D'!E27)*VLOOKUP('1ª Borrador SAÍDA 4D '!E$2,Puntos!$A:$B,2,)</f>
        <v>3</v>
      </c>
      <c r="F27" s="38">
        <f>LEN('1ª Borrador ENTRADA 4D'!F27)*VLOOKUP('1ª Borrador SAÍDA 4D '!F$2,Puntos!$A:$B,2,)</f>
        <v>0</v>
      </c>
      <c r="G27" s="38">
        <f>LEN('1ª Borrador ENTRADA 4D'!G27)*VLOOKUP('1ª Borrador SAÍDA 4D '!G$2,Puntos!$A:$B,2,)</f>
        <v>3</v>
      </c>
      <c r="H27" s="38">
        <f>LEN('1ª Borrador ENTRADA 4D'!H27)*VLOOKUP('1ª Borrador SAÍDA 4D '!H$2,Puntos!$A:$B,2,)</f>
        <v>0</v>
      </c>
      <c r="I27" s="38">
        <f>LEN('1ª Borrador ENTRADA 4D'!I27)*VLOOKUP('1ª Borrador SAÍDA 4D '!I$2,Puntos!$A:$B,2,)</f>
        <v>1</v>
      </c>
      <c r="J27" s="38">
        <f>LEN('1ª Borrador ENTRADA 4D'!J27)*VLOOKUP('1ª Borrador SAÍDA 4D '!J$2,Puntos!$A:$B,2,)</f>
        <v>0</v>
      </c>
      <c r="K27" s="38">
        <f>LEN('1ª Borrador ENTRADA 4D'!K27)*VLOOKUP('1ª Borrador SAÍDA 4D '!K$2,Puntos!$A:$B,2,)</f>
        <v>4</v>
      </c>
      <c r="L27" s="38">
        <f>LEN('1ª Borrador ENTRADA 4D'!L27)*VLOOKUP('1ª Borrador SAÍDA 4D '!L$2,Puntos!$A:$B,2,)</f>
        <v>5</v>
      </c>
      <c r="M27" s="38">
        <f>LEN('1ª Borrador ENTRADA 4D'!M27)*VLOOKUP('1ª Borrador SAÍDA 4D '!M$2,Puntos!$A:$B,2,)</f>
        <v>4</v>
      </c>
      <c r="N27" s="38">
        <f>LEN('1ª Borrador ENTRADA 4D'!N27)*VLOOKUP('1ª Borrador SAÍDA 4D '!N$2,Puntos!$A:$B,2,)</f>
        <v>0</v>
      </c>
      <c r="O27" s="38">
        <f>LEN('1ª Borrador ENTRADA 4D'!O27)*VLOOKUP('1ª Borrador SAÍDA 4D '!O$2,Puntos!$A:$B,2,)</f>
        <v>0</v>
      </c>
      <c r="P27" s="38">
        <f>LEN('1ª Borrador ENTRADA 4D'!P27)*VLOOKUP('1ª Borrador SAÍDA 4D '!P$2,Puntos!$A:$B,2,)</f>
        <v>0</v>
      </c>
      <c r="Q27" s="38">
        <f>LEN('1ª Borrador ENTRADA 4D'!Q27)*VLOOKUP('1ª Borrador SAÍDA 4D '!Q$2,Puntos!$A:$B,2,)</f>
        <v>0</v>
      </c>
      <c r="R27" s="38">
        <f>LEN('1ª Borrador ENTRADA 4D'!R27)*VLOOKUP('1ª Borrador SAÍDA 4D '!R$2,Puntos!$A:$B,2,)</f>
        <v>0</v>
      </c>
      <c r="S27" s="38">
        <f>LEN('1ª Borrador ENTRADA 4D'!S27)*VLOOKUP('1ª Borrador SAÍDA 4D '!S$2,Puntos!$A:$B,2,)</f>
        <v>0</v>
      </c>
      <c r="T27" s="38">
        <f>LEN('1ª Borrador ENTRADA 4D'!T27)*VLOOKUP('1ª Borrador SAÍDA 4D '!T$2,Puntos!$A:$B,2,)</f>
        <v>0</v>
      </c>
      <c r="U27" s="38">
        <f>LEN('1ª Borrador ENTRADA 4D'!U27)*VLOOKUP('1ª Borrador SAÍDA 4D '!U$2,Puntos!$A:$B,2,)</f>
        <v>0</v>
      </c>
      <c r="V27" s="38">
        <f>LEN('1ª Borrador ENTRADA 4D'!V27)*VLOOKUP('1ª Borrador SAÍDA 4D '!V$2,Puntos!$A:$B,2,)</f>
        <v>0</v>
      </c>
      <c r="W27" s="38">
        <f>LEN('1ª Borrador ENTRADA 4D'!W27)*VLOOKUP('1ª Borrador SAÍDA 4D '!W$2,Puntos!$A:$B,2,)</f>
        <v>0</v>
      </c>
      <c r="X27" s="28" t="s">
        <v>84</v>
      </c>
      <c r="Y27" s="12" t="str">
        <f t="shared" si="0"/>
        <v>Y</v>
      </c>
      <c r="Z27" s="39">
        <f t="shared" si="1"/>
        <v>36</v>
      </c>
      <c r="AA27" s="39">
        <f t="shared" si="2"/>
        <v>0</v>
      </c>
      <c r="AB27" s="32">
        <f t="shared" si="3"/>
        <v>36</v>
      </c>
    </row>
    <row r="28" spans="1:28" ht="14.25" customHeight="1">
      <c r="A28" s="12" t="s">
        <v>203</v>
      </c>
      <c r="B28" s="38">
        <f>LEN('1ª Borrador ENTRADA 4D'!B28)*VLOOKUP('1ª Borrador SAÍDA 4D '!B$2,Puntos!$A:$B,2,)</f>
        <v>1</v>
      </c>
      <c r="C28" s="38">
        <f>LEN('1ª Borrador ENTRADA 4D'!C28)*VLOOKUP('1ª Borrador SAÍDA 4D '!C$2,Puntos!$A:$B,2,)</f>
        <v>21</v>
      </c>
      <c r="D28" s="38">
        <f>LEN('1ª Borrador ENTRADA 4D'!D28)*VLOOKUP('1ª Borrador SAÍDA 4D '!D$2,Puntos!$A:$B,2,)</f>
        <v>0</v>
      </c>
      <c r="E28" s="38">
        <f>LEN('1ª Borrador ENTRADA 4D'!E28)*VLOOKUP('1ª Borrador SAÍDA 4D '!E$2,Puntos!$A:$B,2,)</f>
        <v>6</v>
      </c>
      <c r="F28" s="38">
        <f>LEN('1ª Borrador ENTRADA 4D'!F28)*VLOOKUP('1ª Borrador SAÍDA 4D '!F$2,Puntos!$A:$B,2,)</f>
        <v>4</v>
      </c>
      <c r="G28" s="38">
        <f>LEN('1ª Borrador ENTRADA 4D'!G28)*VLOOKUP('1ª Borrador SAÍDA 4D '!G$2,Puntos!$A:$B,2,)</f>
        <v>0</v>
      </c>
      <c r="H28" s="38">
        <f>LEN('1ª Borrador ENTRADA 4D'!H28)*VLOOKUP('1ª Borrador SAÍDA 4D '!H$2,Puntos!$A:$B,2,)</f>
        <v>0</v>
      </c>
      <c r="I28" s="38">
        <f>LEN('1ª Borrador ENTRADA 4D'!I28)*VLOOKUP('1ª Borrador SAÍDA 4D '!I$2,Puntos!$A:$B,2,)</f>
        <v>0</v>
      </c>
      <c r="J28" s="38">
        <f>LEN('1ª Borrador ENTRADA 4D'!J28)*VLOOKUP('1ª Borrador SAÍDA 4D '!J$2,Puntos!$A:$B,2,)</f>
        <v>0</v>
      </c>
      <c r="K28" s="38">
        <f>LEN('1ª Borrador ENTRADA 4D'!K28)*VLOOKUP('1ª Borrador SAÍDA 4D '!K$2,Puntos!$A:$B,2,)</f>
        <v>4</v>
      </c>
      <c r="L28" s="38">
        <f>LEN('1ª Borrador ENTRADA 4D'!L28)*VLOOKUP('1ª Borrador SAÍDA 4D '!L$2,Puntos!$A:$B,2,)</f>
        <v>0</v>
      </c>
      <c r="M28" s="38">
        <f>LEN('1ª Borrador ENTRADA 4D'!M28)*VLOOKUP('1ª Borrador SAÍDA 4D '!M$2,Puntos!$A:$B,2,)</f>
        <v>0</v>
      </c>
      <c r="N28" s="38">
        <f>LEN('1ª Borrador ENTRADA 4D'!N28)*VLOOKUP('1ª Borrador SAÍDA 4D '!N$2,Puntos!$A:$B,2,)</f>
        <v>0</v>
      </c>
      <c r="O28" s="38">
        <f>LEN('1ª Borrador ENTRADA 4D'!O28)*VLOOKUP('1ª Borrador SAÍDA 4D '!O$2,Puntos!$A:$B,2,)</f>
        <v>0</v>
      </c>
      <c r="P28" s="38">
        <f>LEN('1ª Borrador ENTRADA 4D'!P28)*VLOOKUP('1ª Borrador SAÍDA 4D '!P$2,Puntos!$A:$B,2,)</f>
        <v>-2</v>
      </c>
      <c r="Q28" s="38">
        <f>LEN('1ª Borrador ENTRADA 4D'!Q28)*VLOOKUP('1ª Borrador SAÍDA 4D '!Q$2,Puntos!$A:$B,2,)</f>
        <v>0</v>
      </c>
      <c r="R28" s="38">
        <f>LEN('1ª Borrador ENTRADA 4D'!R28)*VLOOKUP('1ª Borrador SAÍDA 4D '!R$2,Puntos!$A:$B,2,)</f>
        <v>0</v>
      </c>
      <c r="S28" s="38">
        <f>LEN('1ª Borrador ENTRADA 4D'!S28)*VLOOKUP('1ª Borrador SAÍDA 4D '!S$2,Puntos!$A:$B,2,)</f>
        <v>0</v>
      </c>
      <c r="T28" s="38">
        <f>LEN('1ª Borrador ENTRADA 4D'!T28)*VLOOKUP('1ª Borrador SAÍDA 4D '!T$2,Puntos!$A:$B,2,)</f>
        <v>0</v>
      </c>
      <c r="U28" s="38">
        <f>LEN('1ª Borrador ENTRADA 4D'!U28)*VLOOKUP('1ª Borrador SAÍDA 4D '!U$2,Puntos!$A:$B,2,)</f>
        <v>0</v>
      </c>
      <c r="V28" s="38">
        <f>LEN('1ª Borrador ENTRADA 4D'!V28)*VLOOKUP('1ª Borrador SAÍDA 4D '!V$2,Puntos!$A:$B,2,)</f>
        <v>0</v>
      </c>
      <c r="W28" s="38">
        <f>LEN('1ª Borrador ENTRADA 4D'!W28)*VLOOKUP('1ª Borrador SAÍDA 4D '!W$2,Puntos!$A:$B,2,)</f>
        <v>0</v>
      </c>
      <c r="X28" s="29" t="s">
        <v>85</v>
      </c>
      <c r="Y28" s="12" t="str">
        <f t="shared" si="0"/>
        <v>Z</v>
      </c>
      <c r="Z28" s="39">
        <f t="shared" si="1"/>
        <v>36</v>
      </c>
      <c r="AA28" s="39">
        <f t="shared" si="2"/>
        <v>-2</v>
      </c>
      <c r="AB28" s="32">
        <f t="shared" si="3"/>
        <v>34</v>
      </c>
    </row>
    <row r="29" spans="1:28" ht="14.25" customHeight="1">
      <c r="Z29" s="31"/>
      <c r="AA29" s="31" t="s">
        <v>90</v>
      </c>
      <c r="AB29" s="32">
        <f>AVERAGE(AB3:AB28)</f>
        <v>32.520000000000003</v>
      </c>
    </row>
    <row r="30" spans="1:28" ht="14.25" customHeight="1">
      <c r="X30" s="30"/>
      <c r="Z30" s="31"/>
      <c r="AA30" s="31" t="s">
        <v>91</v>
      </c>
      <c r="AB30" s="32">
        <f>QUARTILE(AB$3:AB$28,1)</f>
        <v>23</v>
      </c>
    </row>
    <row r="31" spans="1:28" ht="14.25" customHeight="1">
      <c r="X31" s="30"/>
      <c r="Z31" s="31"/>
      <c r="AA31" s="31" t="s">
        <v>92</v>
      </c>
      <c r="AB31" s="32">
        <f>QUARTILE(AB$3:AB$28,2)</f>
        <v>34</v>
      </c>
    </row>
    <row r="32" spans="1:28" ht="14.25" customHeight="1">
      <c r="X32" s="30"/>
      <c r="Z32" s="31"/>
      <c r="AA32" s="31" t="s">
        <v>93</v>
      </c>
      <c r="AB32" s="32">
        <f>QUARTILE(AB$3:AB$28,3)</f>
        <v>38</v>
      </c>
    </row>
    <row r="33" spans="24:28" ht="14.25" customHeight="1">
      <c r="X33" s="30"/>
      <c r="Z33" s="31"/>
      <c r="AA33" s="31" t="s">
        <v>94</v>
      </c>
      <c r="AB33" s="32">
        <f>PERCENTILE($AB$3:$AB$28,0.9)</f>
        <v>46.400000000000006</v>
      </c>
    </row>
    <row r="34" spans="24:28" ht="14.25" customHeight="1">
      <c r="X34" s="30"/>
      <c r="Z34" s="31"/>
      <c r="AA34" s="31" t="s">
        <v>95</v>
      </c>
      <c r="AB34" s="32">
        <f>MAX($AB$3:$AB$28)</f>
        <v>56</v>
      </c>
    </row>
    <row r="35" spans="24:28" ht="14.25" customHeight="1">
      <c r="X35" s="30"/>
      <c r="Z35" s="31"/>
      <c r="AA35" s="31" t="s">
        <v>96</v>
      </c>
      <c r="AB35" s="32">
        <f>MIN($AB$3:$AB$28)</f>
        <v>11</v>
      </c>
    </row>
    <row r="36" spans="24:28" ht="14.25" customHeight="1">
      <c r="X36" s="30"/>
      <c r="Z36" s="31"/>
      <c r="AA36" s="31"/>
      <c r="AB36" s="32"/>
    </row>
    <row r="37" spans="24:28" ht="14.25" customHeight="1">
      <c r="X37" s="30"/>
      <c r="Z37" s="31"/>
      <c r="AA37" s="31"/>
      <c r="AB37" s="32"/>
    </row>
    <row r="38" spans="24:28" ht="14.25" customHeight="1">
      <c r="X38" s="30"/>
      <c r="Z38" s="31"/>
      <c r="AA38" s="31"/>
      <c r="AB38" s="32"/>
    </row>
    <row r="39" spans="24:28" ht="14.25" customHeight="1">
      <c r="X39" s="30"/>
      <c r="Z39" s="31"/>
      <c r="AA39" s="31"/>
      <c r="AB39" s="32"/>
    </row>
    <row r="40" spans="24:28" ht="14.25" customHeight="1">
      <c r="X40" s="30"/>
      <c r="Z40" s="31"/>
      <c r="AA40" s="31"/>
      <c r="AB40" s="32"/>
    </row>
    <row r="41" spans="24:28" ht="14.25" customHeight="1">
      <c r="X41" s="30"/>
      <c r="Z41" s="31"/>
      <c r="AA41" s="31"/>
      <c r="AB41" s="32"/>
    </row>
    <row r="42" spans="24:28" ht="14.25" customHeight="1">
      <c r="X42" s="30"/>
      <c r="Z42" s="31"/>
      <c r="AA42" s="31"/>
      <c r="AB42" s="32"/>
    </row>
    <row r="43" spans="24:28" ht="14.25" customHeight="1">
      <c r="X43" s="30"/>
      <c r="Z43" s="31"/>
      <c r="AA43" s="31"/>
      <c r="AB43" s="32"/>
    </row>
    <row r="44" spans="24:28" ht="14.25" customHeight="1">
      <c r="X44" s="30"/>
      <c r="Z44" s="31"/>
      <c r="AA44" s="31"/>
      <c r="AB44" s="32"/>
    </row>
    <row r="45" spans="24:28" ht="14.25" customHeight="1">
      <c r="X45" s="30"/>
      <c r="Z45" s="31"/>
      <c r="AA45" s="31"/>
      <c r="AB45" s="32"/>
    </row>
    <row r="46" spans="24:28" ht="14.25" customHeight="1">
      <c r="X46" s="30"/>
      <c r="Z46" s="31"/>
      <c r="AA46" s="31"/>
      <c r="AB46" s="32"/>
    </row>
    <row r="47" spans="24:28" ht="14.25" customHeight="1">
      <c r="X47" s="30"/>
      <c r="Z47" s="31"/>
      <c r="AA47" s="31"/>
      <c r="AB47" s="32"/>
    </row>
    <row r="48" spans="24:28" ht="14.25" customHeight="1">
      <c r="X48" s="30"/>
      <c r="Z48" s="31"/>
      <c r="AA48" s="31"/>
      <c r="AB48" s="32"/>
    </row>
    <row r="49" spans="24:28" ht="14.25" customHeight="1">
      <c r="X49" s="30"/>
      <c r="Z49" s="31"/>
      <c r="AA49" s="31"/>
      <c r="AB49" s="32"/>
    </row>
    <row r="50" spans="24:28" ht="14.25" customHeight="1">
      <c r="X50" s="30"/>
      <c r="Z50" s="31"/>
      <c r="AA50" s="31"/>
      <c r="AB50" s="32"/>
    </row>
    <row r="51" spans="24:28" ht="14.25" customHeight="1">
      <c r="X51" s="30"/>
      <c r="Z51" s="31"/>
      <c r="AA51" s="31"/>
      <c r="AB51" s="32"/>
    </row>
    <row r="52" spans="24:28" ht="14.25" customHeight="1">
      <c r="X52" s="30"/>
      <c r="Z52" s="31"/>
      <c r="AA52" s="31"/>
      <c r="AB52" s="32"/>
    </row>
    <row r="53" spans="24:28" ht="14.25" customHeight="1">
      <c r="X53" s="30"/>
      <c r="Z53" s="31"/>
      <c r="AA53" s="31"/>
      <c r="AB53" s="32"/>
    </row>
    <row r="54" spans="24:28" ht="14.25" customHeight="1">
      <c r="X54" s="30"/>
      <c r="Z54" s="31"/>
      <c r="AA54" s="31"/>
      <c r="AB54" s="32"/>
    </row>
    <row r="55" spans="24:28" ht="14.25" customHeight="1">
      <c r="X55" s="30"/>
      <c r="Z55" s="31"/>
      <c r="AA55" s="31"/>
      <c r="AB55" s="32"/>
    </row>
    <row r="56" spans="24:28" ht="14.25" customHeight="1">
      <c r="X56" s="30"/>
      <c r="Z56" s="31"/>
      <c r="AA56" s="31"/>
      <c r="AB56" s="32"/>
    </row>
    <row r="57" spans="24:28" ht="14.25" customHeight="1">
      <c r="X57" s="30"/>
      <c r="Z57" s="31"/>
      <c r="AA57" s="31"/>
      <c r="AB57" s="32"/>
    </row>
    <row r="58" spans="24:28" ht="14.25" customHeight="1">
      <c r="X58" s="30"/>
      <c r="Z58" s="31"/>
      <c r="AA58" s="31"/>
      <c r="AB58" s="32"/>
    </row>
    <row r="59" spans="24:28" ht="14.25" customHeight="1">
      <c r="X59" s="30"/>
      <c r="Z59" s="31"/>
      <c r="AA59" s="31"/>
      <c r="AB59" s="32"/>
    </row>
    <row r="60" spans="24:28" ht="14.25" customHeight="1">
      <c r="X60" s="30"/>
      <c r="Z60" s="31"/>
      <c r="AA60" s="31"/>
      <c r="AB60" s="32"/>
    </row>
    <row r="61" spans="24:28" ht="14.25" customHeight="1">
      <c r="X61" s="30"/>
      <c r="Z61" s="31"/>
      <c r="AA61" s="31"/>
      <c r="AB61" s="32"/>
    </row>
    <row r="62" spans="24:28" ht="14.25" customHeight="1">
      <c r="X62" s="30"/>
      <c r="Z62" s="31"/>
      <c r="AA62" s="31"/>
      <c r="AB62" s="32"/>
    </row>
    <row r="63" spans="24:28" ht="14.25" customHeight="1">
      <c r="X63" s="30"/>
      <c r="Z63" s="31"/>
      <c r="AA63" s="31"/>
      <c r="AB63" s="32"/>
    </row>
    <row r="64" spans="24:28" ht="14.25" customHeight="1">
      <c r="X64" s="30"/>
      <c r="Z64" s="31"/>
      <c r="AA64" s="31"/>
      <c r="AB64" s="32"/>
    </row>
    <row r="65" spans="24:28" ht="14.25" customHeight="1">
      <c r="X65" s="30"/>
      <c r="Z65" s="31"/>
      <c r="AA65" s="31"/>
      <c r="AB65" s="32"/>
    </row>
    <row r="66" spans="24:28" ht="14.25" customHeight="1">
      <c r="X66" s="30"/>
      <c r="Z66" s="31"/>
      <c r="AA66" s="31"/>
      <c r="AB66" s="32"/>
    </row>
    <row r="67" spans="24:28" ht="14.25" customHeight="1">
      <c r="X67" s="30"/>
      <c r="Z67" s="31"/>
      <c r="AA67" s="31"/>
      <c r="AB67" s="32"/>
    </row>
    <row r="68" spans="24:28" ht="14.25" customHeight="1">
      <c r="X68" s="30"/>
      <c r="Z68" s="31"/>
      <c r="AA68" s="31"/>
      <c r="AB68" s="32"/>
    </row>
    <row r="69" spans="24:28" ht="14.25" customHeight="1">
      <c r="X69" s="30"/>
      <c r="Z69" s="31"/>
      <c r="AA69" s="31"/>
      <c r="AB69" s="32"/>
    </row>
    <row r="70" spans="24:28" ht="14.25" customHeight="1">
      <c r="X70" s="30"/>
      <c r="Z70" s="31"/>
      <c r="AA70" s="31"/>
      <c r="AB70" s="32"/>
    </row>
    <row r="71" spans="24:28" ht="14.25" customHeight="1">
      <c r="X71" s="30"/>
      <c r="Z71" s="31"/>
      <c r="AA71" s="31"/>
      <c r="AB71" s="32"/>
    </row>
    <row r="72" spans="24:28" ht="14.25" customHeight="1">
      <c r="X72" s="30"/>
      <c r="Z72" s="31"/>
      <c r="AA72" s="31"/>
      <c r="AB72" s="32"/>
    </row>
    <row r="73" spans="24:28" ht="14.25" customHeight="1">
      <c r="X73" s="30"/>
      <c r="Z73" s="31"/>
      <c r="AA73" s="31"/>
      <c r="AB73" s="32"/>
    </row>
    <row r="74" spans="24:28" ht="14.25" customHeight="1">
      <c r="X74" s="30"/>
      <c r="Z74" s="31"/>
      <c r="AA74" s="31"/>
      <c r="AB74" s="32"/>
    </row>
    <row r="75" spans="24:28" ht="14.25" customHeight="1">
      <c r="X75" s="30"/>
      <c r="Z75" s="31"/>
      <c r="AA75" s="31"/>
      <c r="AB75" s="32"/>
    </row>
    <row r="76" spans="24:28" ht="14.25" customHeight="1">
      <c r="X76" s="30"/>
      <c r="Z76" s="31"/>
      <c r="AA76" s="31"/>
      <c r="AB76" s="32"/>
    </row>
    <row r="77" spans="24:28" ht="14.25" customHeight="1">
      <c r="X77" s="30"/>
      <c r="Z77" s="31"/>
      <c r="AA77" s="31"/>
      <c r="AB77" s="32"/>
    </row>
    <row r="78" spans="24:28" ht="14.25" customHeight="1">
      <c r="X78" s="30"/>
      <c r="Z78" s="31"/>
      <c r="AA78" s="31"/>
      <c r="AB78" s="32"/>
    </row>
    <row r="79" spans="24:28" ht="14.25" customHeight="1">
      <c r="X79" s="30"/>
      <c r="Z79" s="31"/>
      <c r="AA79" s="31"/>
      <c r="AB79" s="32"/>
    </row>
    <row r="80" spans="24:28" ht="14.25" customHeight="1">
      <c r="X80" s="30"/>
      <c r="Z80" s="31"/>
      <c r="AA80" s="31"/>
      <c r="AB80" s="32"/>
    </row>
    <row r="81" spans="24:28" ht="14.25" customHeight="1">
      <c r="X81" s="30"/>
      <c r="Z81" s="31"/>
      <c r="AA81" s="31"/>
      <c r="AB81" s="32"/>
    </row>
    <row r="82" spans="24:28" ht="14.25" customHeight="1">
      <c r="X82" s="30"/>
      <c r="Z82" s="31"/>
      <c r="AA82" s="31"/>
      <c r="AB82" s="32"/>
    </row>
    <row r="83" spans="24:28" ht="14.25" customHeight="1">
      <c r="X83" s="30"/>
      <c r="Z83" s="31"/>
      <c r="AA83" s="31"/>
      <c r="AB83" s="32"/>
    </row>
    <row r="84" spans="24:28" ht="14.25" customHeight="1">
      <c r="X84" s="30"/>
      <c r="Z84" s="31"/>
      <c r="AA84" s="31"/>
      <c r="AB84" s="32"/>
    </row>
    <row r="85" spans="24:28" ht="14.25" customHeight="1">
      <c r="X85" s="30"/>
      <c r="Z85" s="31"/>
      <c r="AA85" s="31"/>
      <c r="AB85" s="32"/>
    </row>
    <row r="86" spans="24:28" ht="14.25" customHeight="1">
      <c r="X86" s="30"/>
      <c r="Z86" s="31"/>
      <c r="AA86" s="31"/>
      <c r="AB86" s="32"/>
    </row>
    <row r="87" spans="24:28" ht="14.25" customHeight="1">
      <c r="X87" s="30"/>
      <c r="Z87" s="31"/>
      <c r="AA87" s="31"/>
      <c r="AB87" s="32"/>
    </row>
    <row r="88" spans="24:28" ht="14.25" customHeight="1">
      <c r="X88" s="30"/>
      <c r="Z88" s="31"/>
      <c r="AA88" s="31"/>
      <c r="AB88" s="32"/>
    </row>
    <row r="89" spans="24:28" ht="14.25" customHeight="1">
      <c r="X89" s="30"/>
      <c r="Z89" s="31"/>
      <c r="AA89" s="31"/>
      <c r="AB89" s="32"/>
    </row>
    <row r="90" spans="24:28" ht="14.25" customHeight="1">
      <c r="X90" s="30"/>
      <c r="Z90" s="31"/>
      <c r="AA90" s="31"/>
      <c r="AB90" s="32"/>
    </row>
    <row r="91" spans="24:28" ht="14.25" customHeight="1">
      <c r="X91" s="30"/>
      <c r="Z91" s="31"/>
      <c r="AA91" s="31"/>
      <c r="AB91" s="32"/>
    </row>
    <row r="92" spans="24:28" ht="14.25" customHeight="1">
      <c r="X92" s="30"/>
      <c r="Z92" s="31"/>
      <c r="AA92" s="31"/>
      <c r="AB92" s="32"/>
    </row>
    <row r="93" spans="24:28" ht="14.25" customHeight="1">
      <c r="X93" s="30"/>
      <c r="Z93" s="31"/>
      <c r="AA93" s="31"/>
      <c r="AB93" s="32"/>
    </row>
    <row r="94" spans="24:28" ht="14.25" customHeight="1">
      <c r="X94" s="30"/>
      <c r="Z94" s="31"/>
      <c r="AA94" s="31"/>
      <c r="AB94" s="32"/>
    </row>
    <row r="95" spans="24:28" ht="14.25" customHeight="1">
      <c r="X95" s="30"/>
      <c r="Z95" s="31"/>
      <c r="AA95" s="31"/>
      <c r="AB95" s="32"/>
    </row>
    <row r="96" spans="24:28" ht="14.25" customHeight="1">
      <c r="X96" s="30"/>
      <c r="Z96" s="31"/>
      <c r="AA96" s="31"/>
      <c r="AB96" s="32"/>
    </row>
    <row r="97" spans="24:28" ht="14.25" customHeight="1">
      <c r="X97" s="30"/>
      <c r="Z97" s="31"/>
      <c r="AA97" s="31"/>
      <c r="AB97" s="32"/>
    </row>
    <row r="98" spans="24:28" ht="14.25" customHeight="1">
      <c r="X98" s="30"/>
      <c r="Z98" s="31"/>
      <c r="AA98" s="31"/>
      <c r="AB98" s="32"/>
    </row>
    <row r="99" spans="24:28" ht="14.25" customHeight="1">
      <c r="X99" s="30"/>
      <c r="Z99" s="31"/>
      <c r="AA99" s="31"/>
      <c r="AB99" s="32"/>
    </row>
    <row r="100" spans="24:28" ht="14.25" customHeight="1">
      <c r="X100" s="30"/>
      <c r="Z100" s="31"/>
      <c r="AA100" s="31"/>
      <c r="AB100" s="32"/>
    </row>
    <row r="101" spans="24:28" ht="14.25" customHeight="1">
      <c r="X101" s="30"/>
      <c r="Z101" s="31"/>
      <c r="AA101" s="31"/>
      <c r="AB101" s="32"/>
    </row>
    <row r="102" spans="24:28" ht="14.25" customHeight="1">
      <c r="X102" s="30"/>
      <c r="Z102" s="31"/>
      <c r="AA102" s="31"/>
      <c r="AB102" s="32"/>
    </row>
    <row r="103" spans="24:28" ht="14.25" customHeight="1">
      <c r="X103" s="30"/>
      <c r="Z103" s="31"/>
      <c r="AA103" s="31"/>
      <c r="AB103" s="32"/>
    </row>
    <row r="104" spans="24:28" ht="14.25" customHeight="1">
      <c r="X104" s="30"/>
      <c r="Z104" s="31"/>
      <c r="AA104" s="31"/>
      <c r="AB104" s="32"/>
    </row>
    <row r="105" spans="24:28" ht="14.25" customHeight="1">
      <c r="X105" s="30"/>
      <c r="Z105" s="31"/>
      <c r="AA105" s="31"/>
      <c r="AB105" s="32"/>
    </row>
    <row r="106" spans="24:28" ht="14.25" customHeight="1">
      <c r="X106" s="30"/>
      <c r="Z106" s="31"/>
      <c r="AA106" s="31"/>
      <c r="AB106" s="32"/>
    </row>
    <row r="107" spans="24:28" ht="14.25" customHeight="1">
      <c r="X107" s="30"/>
      <c r="Z107" s="31"/>
      <c r="AA107" s="31"/>
      <c r="AB107" s="32"/>
    </row>
    <row r="108" spans="24:28" ht="14.25" customHeight="1">
      <c r="X108" s="30"/>
      <c r="Z108" s="31"/>
      <c r="AA108" s="31"/>
      <c r="AB108" s="32"/>
    </row>
    <row r="109" spans="24:28" ht="14.25" customHeight="1">
      <c r="X109" s="30"/>
      <c r="Z109" s="31"/>
      <c r="AA109" s="31"/>
      <c r="AB109" s="32"/>
    </row>
    <row r="110" spans="24:28" ht="14.25" customHeight="1">
      <c r="X110" s="30"/>
      <c r="Z110" s="31"/>
      <c r="AA110" s="31"/>
      <c r="AB110" s="32"/>
    </row>
    <row r="111" spans="24:28" ht="14.25" customHeight="1">
      <c r="X111" s="30"/>
      <c r="Z111" s="31"/>
      <c r="AA111" s="31"/>
      <c r="AB111" s="32"/>
    </row>
    <row r="112" spans="24:28" ht="14.25" customHeight="1">
      <c r="X112" s="30"/>
      <c r="Z112" s="31"/>
      <c r="AA112" s="31"/>
      <c r="AB112" s="32"/>
    </row>
    <row r="113" spans="24:28" ht="14.25" customHeight="1">
      <c r="X113" s="30"/>
      <c r="Z113" s="31"/>
      <c r="AA113" s="31"/>
      <c r="AB113" s="32"/>
    </row>
    <row r="114" spans="24:28" ht="14.25" customHeight="1">
      <c r="X114" s="30"/>
      <c r="Z114" s="31"/>
      <c r="AA114" s="31"/>
      <c r="AB114" s="32"/>
    </row>
    <row r="115" spans="24:28" ht="14.25" customHeight="1">
      <c r="X115" s="30"/>
      <c r="Z115" s="31"/>
      <c r="AA115" s="31"/>
      <c r="AB115" s="32"/>
    </row>
    <row r="116" spans="24:28" ht="14.25" customHeight="1">
      <c r="X116" s="30"/>
      <c r="Z116" s="31"/>
      <c r="AA116" s="31"/>
      <c r="AB116" s="32"/>
    </row>
    <row r="117" spans="24:28" ht="14.25" customHeight="1">
      <c r="X117" s="30"/>
      <c r="Z117" s="31"/>
      <c r="AA117" s="31"/>
      <c r="AB117" s="32"/>
    </row>
    <row r="118" spans="24:28" ht="14.25" customHeight="1">
      <c r="X118" s="30"/>
      <c r="Z118" s="31"/>
      <c r="AA118" s="31"/>
      <c r="AB118" s="32"/>
    </row>
    <row r="119" spans="24:28" ht="14.25" customHeight="1">
      <c r="X119" s="30"/>
      <c r="Z119" s="31"/>
      <c r="AA119" s="31"/>
      <c r="AB119" s="32"/>
    </row>
    <row r="120" spans="24:28" ht="14.25" customHeight="1">
      <c r="X120" s="30"/>
      <c r="Z120" s="31"/>
      <c r="AA120" s="31"/>
      <c r="AB120" s="32"/>
    </row>
    <row r="121" spans="24:28" ht="14.25" customHeight="1">
      <c r="X121" s="30"/>
      <c r="Z121" s="31"/>
      <c r="AA121" s="31"/>
      <c r="AB121" s="32"/>
    </row>
    <row r="122" spans="24:28" ht="14.25" customHeight="1">
      <c r="X122" s="30"/>
      <c r="Z122" s="31"/>
      <c r="AA122" s="31"/>
      <c r="AB122" s="32"/>
    </row>
    <row r="123" spans="24:28" ht="14.25" customHeight="1">
      <c r="X123" s="30"/>
      <c r="Z123" s="31"/>
      <c r="AA123" s="31"/>
      <c r="AB123" s="32"/>
    </row>
    <row r="124" spans="24:28" ht="14.25" customHeight="1">
      <c r="X124" s="30"/>
      <c r="Z124" s="31"/>
      <c r="AA124" s="31"/>
      <c r="AB124" s="32"/>
    </row>
    <row r="125" spans="24:28" ht="14.25" customHeight="1">
      <c r="X125" s="30"/>
      <c r="Z125" s="31"/>
      <c r="AA125" s="31"/>
      <c r="AB125" s="32"/>
    </row>
    <row r="126" spans="24:28" ht="14.25" customHeight="1">
      <c r="X126" s="30"/>
      <c r="Z126" s="31"/>
      <c r="AA126" s="31"/>
      <c r="AB126" s="32"/>
    </row>
    <row r="127" spans="24:28" ht="14.25" customHeight="1">
      <c r="X127" s="30"/>
      <c r="Z127" s="31"/>
      <c r="AA127" s="31"/>
      <c r="AB127" s="32"/>
    </row>
    <row r="128" spans="24:28" ht="14.25" customHeight="1">
      <c r="X128" s="30"/>
      <c r="Z128" s="31"/>
      <c r="AA128" s="31"/>
      <c r="AB128" s="32"/>
    </row>
    <row r="129" spans="24:28" ht="14.25" customHeight="1">
      <c r="X129" s="30"/>
      <c r="Z129" s="31"/>
      <c r="AA129" s="31"/>
      <c r="AB129" s="32"/>
    </row>
    <row r="130" spans="24:28" ht="14.25" customHeight="1">
      <c r="X130" s="30"/>
      <c r="Z130" s="31"/>
      <c r="AA130" s="31"/>
      <c r="AB130" s="32"/>
    </row>
    <row r="131" spans="24:28" ht="14.25" customHeight="1">
      <c r="X131" s="30"/>
      <c r="Z131" s="31"/>
      <c r="AA131" s="31"/>
      <c r="AB131" s="32"/>
    </row>
    <row r="132" spans="24:28" ht="14.25" customHeight="1">
      <c r="X132" s="30"/>
      <c r="Z132" s="31"/>
      <c r="AA132" s="31"/>
      <c r="AB132" s="32"/>
    </row>
    <row r="133" spans="24:28" ht="14.25" customHeight="1">
      <c r="X133" s="30"/>
      <c r="Z133" s="31"/>
      <c r="AA133" s="31"/>
      <c r="AB133" s="32"/>
    </row>
    <row r="134" spans="24:28" ht="14.25" customHeight="1">
      <c r="X134" s="30"/>
      <c r="Z134" s="31"/>
      <c r="AA134" s="31"/>
      <c r="AB134" s="32"/>
    </row>
    <row r="135" spans="24:28" ht="14.25" customHeight="1">
      <c r="X135" s="30"/>
      <c r="Z135" s="31"/>
      <c r="AA135" s="31"/>
      <c r="AB135" s="32"/>
    </row>
    <row r="136" spans="24:28" ht="14.25" customHeight="1">
      <c r="X136" s="30"/>
      <c r="Z136" s="31"/>
      <c r="AA136" s="31"/>
      <c r="AB136" s="32"/>
    </row>
    <row r="137" spans="24:28" ht="14.25" customHeight="1">
      <c r="X137" s="30"/>
      <c r="Z137" s="31"/>
      <c r="AA137" s="31"/>
      <c r="AB137" s="32"/>
    </row>
    <row r="138" spans="24:28" ht="14.25" customHeight="1">
      <c r="X138" s="30"/>
      <c r="Z138" s="31"/>
      <c r="AA138" s="31"/>
      <c r="AB138" s="32"/>
    </row>
    <row r="139" spans="24:28" ht="14.25" customHeight="1">
      <c r="X139" s="30"/>
      <c r="Z139" s="31"/>
      <c r="AA139" s="31"/>
      <c r="AB139" s="32"/>
    </row>
    <row r="140" spans="24:28" ht="14.25" customHeight="1">
      <c r="X140" s="30"/>
      <c r="Z140" s="31"/>
      <c r="AA140" s="31"/>
      <c r="AB140" s="32"/>
    </row>
    <row r="141" spans="24:28" ht="14.25" customHeight="1">
      <c r="X141" s="30"/>
      <c r="Z141" s="31"/>
      <c r="AA141" s="31"/>
      <c r="AB141" s="32"/>
    </row>
    <row r="142" spans="24:28" ht="14.25" customHeight="1">
      <c r="X142" s="30"/>
      <c r="Z142" s="31"/>
      <c r="AA142" s="31"/>
      <c r="AB142" s="32"/>
    </row>
    <row r="143" spans="24:28" ht="14.25" customHeight="1">
      <c r="X143" s="30"/>
      <c r="Z143" s="31"/>
      <c r="AA143" s="31"/>
      <c r="AB143" s="32"/>
    </row>
    <row r="144" spans="24:28" ht="14.25" customHeight="1">
      <c r="X144" s="30"/>
      <c r="Z144" s="31"/>
      <c r="AA144" s="31"/>
      <c r="AB144" s="32"/>
    </row>
    <row r="145" spans="24:28" ht="14.25" customHeight="1">
      <c r="X145" s="30"/>
      <c r="Z145" s="31"/>
      <c r="AA145" s="31"/>
      <c r="AB145" s="32"/>
    </row>
    <row r="146" spans="24:28" ht="14.25" customHeight="1">
      <c r="X146" s="30"/>
      <c r="Z146" s="31"/>
      <c r="AA146" s="31"/>
      <c r="AB146" s="32"/>
    </row>
    <row r="147" spans="24:28" ht="14.25" customHeight="1">
      <c r="X147" s="30"/>
      <c r="Z147" s="31"/>
      <c r="AA147" s="31"/>
      <c r="AB147" s="32"/>
    </row>
    <row r="148" spans="24:28" ht="14.25" customHeight="1">
      <c r="X148" s="30"/>
      <c r="Z148" s="31"/>
      <c r="AA148" s="31"/>
      <c r="AB148" s="32"/>
    </row>
    <row r="149" spans="24:28" ht="14.25" customHeight="1">
      <c r="X149" s="30"/>
      <c r="Z149" s="31"/>
      <c r="AA149" s="31"/>
      <c r="AB149" s="32"/>
    </row>
    <row r="150" spans="24:28" ht="14.25" customHeight="1">
      <c r="X150" s="30"/>
      <c r="Z150" s="31"/>
      <c r="AA150" s="31"/>
      <c r="AB150" s="32"/>
    </row>
    <row r="151" spans="24:28" ht="14.25" customHeight="1">
      <c r="X151" s="30"/>
      <c r="Z151" s="31"/>
      <c r="AA151" s="31"/>
      <c r="AB151" s="32"/>
    </row>
    <row r="152" spans="24:28" ht="14.25" customHeight="1">
      <c r="X152" s="30"/>
      <c r="Z152" s="31"/>
      <c r="AA152" s="31"/>
      <c r="AB152" s="32"/>
    </row>
    <row r="153" spans="24:28" ht="14.25" customHeight="1">
      <c r="X153" s="30"/>
      <c r="Z153" s="31"/>
      <c r="AA153" s="31"/>
      <c r="AB153" s="32"/>
    </row>
    <row r="154" spans="24:28" ht="14.25" customHeight="1">
      <c r="X154" s="30"/>
      <c r="Z154" s="31"/>
      <c r="AA154" s="31"/>
      <c r="AB154" s="32"/>
    </row>
    <row r="155" spans="24:28" ht="14.25" customHeight="1">
      <c r="X155" s="30"/>
      <c r="Z155" s="31"/>
      <c r="AA155" s="31"/>
      <c r="AB155" s="32"/>
    </row>
    <row r="156" spans="24:28" ht="14.25" customHeight="1">
      <c r="X156" s="30"/>
      <c r="Z156" s="31"/>
      <c r="AA156" s="31"/>
      <c r="AB156" s="32"/>
    </row>
    <row r="157" spans="24:28" ht="14.25" customHeight="1">
      <c r="X157" s="30"/>
      <c r="Z157" s="31"/>
      <c r="AA157" s="31"/>
      <c r="AB157" s="32"/>
    </row>
    <row r="158" spans="24:28" ht="14.25" customHeight="1">
      <c r="X158" s="30"/>
      <c r="Z158" s="31"/>
      <c r="AA158" s="31"/>
      <c r="AB158" s="32"/>
    </row>
    <row r="159" spans="24:28" ht="14.25" customHeight="1">
      <c r="X159" s="30"/>
      <c r="Z159" s="31"/>
      <c r="AA159" s="31"/>
      <c r="AB159" s="32"/>
    </row>
    <row r="160" spans="24:28" ht="14.25" customHeight="1">
      <c r="X160" s="30"/>
      <c r="Z160" s="31"/>
      <c r="AA160" s="31"/>
      <c r="AB160" s="32"/>
    </row>
    <row r="161" spans="24:28" ht="14.25" customHeight="1">
      <c r="X161" s="30"/>
      <c r="Z161" s="31"/>
      <c r="AA161" s="31"/>
      <c r="AB161" s="32"/>
    </row>
    <row r="162" spans="24:28" ht="14.25" customHeight="1">
      <c r="X162" s="30"/>
      <c r="Z162" s="31"/>
      <c r="AA162" s="31"/>
      <c r="AB162" s="32"/>
    </row>
    <row r="163" spans="24:28" ht="14.25" customHeight="1">
      <c r="X163" s="30"/>
      <c r="Z163" s="31"/>
      <c r="AA163" s="31"/>
      <c r="AB163" s="32"/>
    </row>
    <row r="164" spans="24:28" ht="14.25" customHeight="1">
      <c r="X164" s="30"/>
      <c r="Z164" s="31"/>
      <c r="AA164" s="31"/>
      <c r="AB164" s="32"/>
    </row>
    <row r="165" spans="24:28" ht="14.25" customHeight="1">
      <c r="X165" s="30"/>
      <c r="Z165" s="31"/>
      <c r="AA165" s="31"/>
      <c r="AB165" s="32"/>
    </row>
    <row r="166" spans="24:28" ht="14.25" customHeight="1">
      <c r="X166" s="30"/>
      <c r="Z166" s="31"/>
      <c r="AA166" s="31"/>
      <c r="AB166" s="32"/>
    </row>
    <row r="167" spans="24:28" ht="14.25" customHeight="1">
      <c r="X167" s="30"/>
      <c r="Z167" s="31"/>
      <c r="AA167" s="31"/>
      <c r="AB167" s="32"/>
    </row>
    <row r="168" spans="24:28" ht="14.25" customHeight="1">
      <c r="X168" s="30"/>
      <c r="Z168" s="31"/>
      <c r="AA168" s="31"/>
      <c r="AB168" s="32"/>
    </row>
    <row r="169" spans="24:28" ht="14.25" customHeight="1">
      <c r="X169" s="30"/>
      <c r="Z169" s="31"/>
      <c r="AA169" s="31"/>
      <c r="AB169" s="32"/>
    </row>
    <row r="170" spans="24:28" ht="14.25" customHeight="1">
      <c r="X170" s="30"/>
      <c r="Z170" s="31"/>
      <c r="AA170" s="31"/>
      <c r="AB170" s="32"/>
    </row>
    <row r="171" spans="24:28" ht="14.25" customHeight="1">
      <c r="X171" s="30"/>
      <c r="Z171" s="31"/>
      <c r="AA171" s="31"/>
      <c r="AB171" s="32"/>
    </row>
    <row r="172" spans="24:28" ht="14.25" customHeight="1">
      <c r="X172" s="30"/>
      <c r="Z172" s="31"/>
      <c r="AA172" s="31"/>
      <c r="AB172" s="32"/>
    </row>
    <row r="173" spans="24:28" ht="14.25" customHeight="1">
      <c r="X173" s="30"/>
      <c r="Z173" s="31"/>
      <c r="AA173" s="31"/>
      <c r="AB173" s="32"/>
    </row>
    <row r="174" spans="24:28" ht="14.25" customHeight="1">
      <c r="X174" s="30"/>
      <c r="Z174" s="31"/>
      <c r="AA174" s="31"/>
      <c r="AB174" s="32"/>
    </row>
    <row r="175" spans="24:28" ht="14.25" customHeight="1">
      <c r="X175" s="30"/>
      <c r="Z175" s="31"/>
      <c r="AA175" s="31"/>
      <c r="AB175" s="32"/>
    </row>
    <row r="176" spans="24:28" ht="14.25" customHeight="1">
      <c r="X176" s="30"/>
      <c r="Z176" s="31"/>
      <c r="AA176" s="31"/>
      <c r="AB176" s="32"/>
    </row>
    <row r="177" spans="24:28" ht="14.25" customHeight="1">
      <c r="X177" s="30"/>
      <c r="Z177" s="31"/>
      <c r="AA177" s="31"/>
      <c r="AB177" s="32"/>
    </row>
    <row r="178" spans="24:28" ht="14.25" customHeight="1">
      <c r="X178" s="30"/>
      <c r="Z178" s="31"/>
      <c r="AA178" s="31"/>
      <c r="AB178" s="32"/>
    </row>
    <row r="179" spans="24:28" ht="14.25" customHeight="1">
      <c r="X179" s="30"/>
      <c r="Z179" s="31"/>
      <c r="AA179" s="31"/>
      <c r="AB179" s="32"/>
    </row>
    <row r="180" spans="24:28" ht="14.25" customHeight="1">
      <c r="X180" s="30"/>
      <c r="Z180" s="31"/>
      <c r="AA180" s="31"/>
      <c r="AB180" s="32"/>
    </row>
    <row r="181" spans="24:28" ht="14.25" customHeight="1">
      <c r="X181" s="30"/>
      <c r="Z181" s="31"/>
      <c r="AA181" s="31"/>
      <c r="AB181" s="32"/>
    </row>
    <row r="182" spans="24:28" ht="14.25" customHeight="1">
      <c r="X182" s="30"/>
      <c r="Z182" s="31"/>
      <c r="AA182" s="31"/>
      <c r="AB182" s="32"/>
    </row>
    <row r="183" spans="24:28" ht="14.25" customHeight="1">
      <c r="X183" s="30"/>
      <c r="Z183" s="31"/>
      <c r="AA183" s="31"/>
      <c r="AB183" s="32"/>
    </row>
    <row r="184" spans="24:28" ht="14.25" customHeight="1">
      <c r="X184" s="30"/>
      <c r="Z184" s="31"/>
      <c r="AA184" s="31"/>
      <c r="AB184" s="32"/>
    </row>
    <row r="185" spans="24:28" ht="14.25" customHeight="1">
      <c r="X185" s="30"/>
      <c r="Z185" s="31"/>
      <c r="AA185" s="31"/>
      <c r="AB185" s="32"/>
    </row>
    <row r="186" spans="24:28" ht="14.25" customHeight="1">
      <c r="X186" s="30"/>
      <c r="Z186" s="31"/>
      <c r="AA186" s="31"/>
      <c r="AB186" s="32"/>
    </row>
    <row r="187" spans="24:28" ht="14.25" customHeight="1">
      <c r="X187" s="30"/>
      <c r="Z187" s="31"/>
      <c r="AA187" s="31"/>
      <c r="AB187" s="32"/>
    </row>
    <row r="188" spans="24:28" ht="14.25" customHeight="1">
      <c r="X188" s="30"/>
      <c r="Z188" s="31"/>
      <c r="AA188" s="31"/>
      <c r="AB188" s="32"/>
    </row>
    <row r="189" spans="24:28" ht="14.25" customHeight="1">
      <c r="X189" s="30"/>
      <c r="Z189" s="31"/>
      <c r="AA189" s="31"/>
      <c r="AB189" s="32"/>
    </row>
    <row r="190" spans="24:28" ht="14.25" customHeight="1">
      <c r="X190" s="30"/>
      <c r="Z190" s="31"/>
      <c r="AA190" s="31"/>
      <c r="AB190" s="32"/>
    </row>
    <row r="191" spans="24:28" ht="14.25" customHeight="1">
      <c r="X191" s="30"/>
      <c r="Z191" s="31"/>
      <c r="AA191" s="31"/>
      <c r="AB191" s="32"/>
    </row>
    <row r="192" spans="24:28" ht="14.25" customHeight="1">
      <c r="X192" s="30"/>
      <c r="Z192" s="31"/>
      <c r="AA192" s="31"/>
      <c r="AB192" s="32"/>
    </row>
    <row r="193" spans="24:28" ht="14.25" customHeight="1">
      <c r="X193" s="30"/>
      <c r="Z193" s="31"/>
      <c r="AA193" s="31"/>
      <c r="AB193" s="32"/>
    </row>
    <row r="194" spans="24:28" ht="14.25" customHeight="1">
      <c r="X194" s="30"/>
      <c r="Z194" s="31"/>
      <c r="AA194" s="31"/>
      <c r="AB194" s="32"/>
    </row>
    <row r="195" spans="24:28" ht="14.25" customHeight="1">
      <c r="X195" s="30"/>
      <c r="Z195" s="31"/>
      <c r="AA195" s="31"/>
      <c r="AB195" s="32"/>
    </row>
    <row r="196" spans="24:28" ht="14.25" customHeight="1">
      <c r="X196" s="30"/>
      <c r="Z196" s="31"/>
      <c r="AA196" s="31"/>
      <c r="AB196" s="32"/>
    </row>
    <row r="197" spans="24:28" ht="14.25" customHeight="1">
      <c r="X197" s="30"/>
      <c r="Z197" s="31"/>
      <c r="AA197" s="31"/>
      <c r="AB197" s="32"/>
    </row>
    <row r="198" spans="24:28" ht="14.25" customHeight="1">
      <c r="X198" s="30"/>
      <c r="Z198" s="31"/>
      <c r="AA198" s="31"/>
      <c r="AB198" s="32"/>
    </row>
    <row r="199" spans="24:28" ht="14.25" customHeight="1">
      <c r="X199" s="30"/>
      <c r="Z199" s="31"/>
      <c r="AA199" s="31"/>
      <c r="AB199" s="32"/>
    </row>
    <row r="200" spans="24:28" ht="14.25" customHeight="1">
      <c r="X200" s="30"/>
      <c r="Z200" s="31"/>
      <c r="AA200" s="31"/>
      <c r="AB200" s="32"/>
    </row>
    <row r="201" spans="24:28" ht="14.25" customHeight="1">
      <c r="X201" s="30"/>
      <c r="Z201" s="31"/>
      <c r="AA201" s="31"/>
      <c r="AB201" s="32"/>
    </row>
    <row r="202" spans="24:28" ht="14.25" customHeight="1">
      <c r="X202" s="30"/>
      <c r="Z202" s="31"/>
      <c r="AA202" s="31"/>
      <c r="AB202" s="32"/>
    </row>
    <row r="203" spans="24:28" ht="14.25" customHeight="1">
      <c r="X203" s="30"/>
      <c r="Z203" s="31"/>
      <c r="AA203" s="31"/>
      <c r="AB203" s="32"/>
    </row>
    <row r="204" spans="24:28" ht="14.25" customHeight="1">
      <c r="X204" s="30"/>
      <c r="Z204" s="31"/>
      <c r="AA204" s="31"/>
      <c r="AB204" s="32"/>
    </row>
    <row r="205" spans="24:28" ht="14.25" customHeight="1">
      <c r="X205" s="30"/>
      <c r="Z205" s="31"/>
      <c r="AA205" s="31"/>
      <c r="AB205" s="32"/>
    </row>
    <row r="206" spans="24:28" ht="14.25" customHeight="1">
      <c r="X206" s="30"/>
      <c r="Z206" s="31"/>
      <c r="AA206" s="31"/>
      <c r="AB206" s="32"/>
    </row>
    <row r="207" spans="24:28" ht="14.25" customHeight="1">
      <c r="X207" s="30"/>
      <c r="Z207" s="31"/>
      <c r="AA207" s="31"/>
      <c r="AB207" s="32"/>
    </row>
    <row r="208" spans="24:28" ht="14.25" customHeight="1">
      <c r="X208" s="30"/>
      <c r="Z208" s="31"/>
      <c r="AA208" s="31"/>
      <c r="AB208" s="32"/>
    </row>
    <row r="209" spans="24:28" ht="14.25" customHeight="1">
      <c r="X209" s="30"/>
      <c r="Z209" s="31"/>
      <c r="AA209" s="31"/>
      <c r="AB209" s="32"/>
    </row>
    <row r="210" spans="24:28" ht="14.25" customHeight="1">
      <c r="X210" s="30"/>
      <c r="Z210" s="31"/>
      <c r="AA210" s="31"/>
      <c r="AB210" s="32"/>
    </row>
    <row r="211" spans="24:28" ht="14.25" customHeight="1">
      <c r="X211" s="30"/>
      <c r="Z211" s="31"/>
      <c r="AA211" s="31"/>
      <c r="AB211" s="32"/>
    </row>
    <row r="212" spans="24:28" ht="14.25" customHeight="1">
      <c r="X212" s="30"/>
      <c r="Z212" s="31"/>
      <c r="AA212" s="31"/>
      <c r="AB212" s="32"/>
    </row>
    <row r="213" spans="24:28" ht="14.25" customHeight="1">
      <c r="X213" s="30"/>
      <c r="Z213" s="31"/>
      <c r="AA213" s="31"/>
      <c r="AB213" s="32"/>
    </row>
    <row r="214" spans="24:28" ht="14.25" customHeight="1">
      <c r="X214" s="30"/>
      <c r="Z214" s="31"/>
      <c r="AA214" s="31"/>
      <c r="AB214" s="32"/>
    </row>
    <row r="215" spans="24:28" ht="14.25" customHeight="1">
      <c r="X215" s="30"/>
      <c r="Z215" s="31"/>
      <c r="AA215" s="31"/>
      <c r="AB215" s="32"/>
    </row>
    <row r="216" spans="24:28" ht="14.25" customHeight="1">
      <c r="X216" s="30"/>
      <c r="Z216" s="31"/>
      <c r="AA216" s="31"/>
      <c r="AB216" s="32"/>
    </row>
    <row r="217" spans="24:28" ht="14.25" customHeight="1">
      <c r="X217" s="30"/>
      <c r="Z217" s="31"/>
      <c r="AA217" s="31"/>
      <c r="AB217" s="32"/>
    </row>
    <row r="218" spans="24:28" ht="14.25" customHeight="1">
      <c r="X218" s="30"/>
      <c r="Z218" s="31"/>
      <c r="AA218" s="31"/>
      <c r="AB218" s="32"/>
    </row>
    <row r="219" spans="24:28" ht="14.25" customHeight="1">
      <c r="X219" s="30"/>
      <c r="Z219" s="31"/>
      <c r="AA219" s="31"/>
      <c r="AB219" s="32"/>
    </row>
    <row r="220" spans="24:28" ht="14.25" customHeight="1">
      <c r="X220" s="30"/>
      <c r="Z220" s="31"/>
      <c r="AA220" s="31"/>
      <c r="AB220" s="32"/>
    </row>
    <row r="221" spans="24:28" ht="14.25" customHeight="1">
      <c r="X221" s="30"/>
      <c r="Z221" s="31"/>
      <c r="AA221" s="31"/>
      <c r="AB221" s="32"/>
    </row>
    <row r="222" spans="24:28" ht="14.25" customHeight="1">
      <c r="X222" s="30"/>
      <c r="Z222" s="31"/>
      <c r="AA222" s="31"/>
      <c r="AB222" s="32"/>
    </row>
    <row r="223" spans="24:28" ht="14.25" customHeight="1">
      <c r="X223" s="30"/>
      <c r="Z223" s="31"/>
      <c r="AA223" s="31"/>
      <c r="AB223" s="32"/>
    </row>
    <row r="224" spans="24:28" ht="14.25" customHeight="1">
      <c r="X224" s="30"/>
      <c r="Z224" s="31"/>
      <c r="AA224" s="31"/>
      <c r="AB224" s="32"/>
    </row>
    <row r="225" spans="24:28" ht="14.25" customHeight="1">
      <c r="X225" s="30"/>
      <c r="Z225" s="31"/>
      <c r="AA225" s="31"/>
      <c r="AB225" s="32"/>
    </row>
    <row r="226" spans="24:28" ht="14.25" customHeight="1">
      <c r="X226" s="30"/>
      <c r="Z226" s="31"/>
      <c r="AA226" s="31"/>
      <c r="AB226" s="32"/>
    </row>
    <row r="227" spans="24:28" ht="14.25" customHeight="1">
      <c r="X227" s="30"/>
      <c r="Z227" s="31"/>
      <c r="AA227" s="31"/>
      <c r="AB227" s="32"/>
    </row>
    <row r="228" spans="24:28" ht="14.25" customHeight="1">
      <c r="X228" s="30"/>
      <c r="Z228" s="31"/>
      <c r="AA228" s="31"/>
      <c r="AB228" s="32"/>
    </row>
    <row r="229" spans="24:28" ht="14.25" customHeight="1">
      <c r="X229" s="30"/>
      <c r="Z229" s="31"/>
      <c r="AA229" s="31"/>
      <c r="AB229" s="32"/>
    </row>
    <row r="230" spans="24:28" ht="14.25" customHeight="1">
      <c r="X230" s="30"/>
      <c r="Z230" s="31"/>
      <c r="AA230" s="31"/>
      <c r="AB230" s="32"/>
    </row>
    <row r="231" spans="24:28" ht="14.25" customHeight="1">
      <c r="X231" s="30"/>
      <c r="Z231" s="31"/>
      <c r="AA231" s="31"/>
      <c r="AB231" s="32"/>
    </row>
    <row r="232" spans="24:28" ht="14.25" customHeight="1">
      <c r="X232" s="30"/>
      <c r="Z232" s="31"/>
      <c r="AA232" s="31"/>
      <c r="AB232" s="32"/>
    </row>
    <row r="233" spans="24:28" ht="14.25" customHeight="1">
      <c r="X233" s="30"/>
      <c r="Z233" s="31"/>
      <c r="AA233" s="31"/>
      <c r="AB233" s="32"/>
    </row>
    <row r="234" spans="24:28" ht="14.25" customHeight="1">
      <c r="X234" s="30"/>
      <c r="Z234" s="31"/>
      <c r="AA234" s="31"/>
      <c r="AB234" s="32"/>
    </row>
    <row r="235" spans="24:28" ht="14.25" customHeight="1">
      <c r="X235" s="30"/>
      <c r="Z235" s="31"/>
      <c r="AA235" s="31"/>
      <c r="AB235" s="32"/>
    </row>
    <row r="236" spans="24:28" ht="14.25" customHeight="1">
      <c r="X236" s="30"/>
      <c r="Z236" s="31"/>
      <c r="AA236" s="31"/>
      <c r="AB236" s="32"/>
    </row>
    <row r="237" spans="24:28" ht="14.25" customHeight="1">
      <c r="X237" s="30"/>
      <c r="Z237" s="31"/>
      <c r="AA237" s="31"/>
      <c r="AB237" s="32"/>
    </row>
    <row r="238" spans="24:28" ht="14.25" customHeight="1">
      <c r="X238" s="30"/>
      <c r="Z238" s="31"/>
      <c r="AA238" s="31"/>
      <c r="AB238" s="32"/>
    </row>
    <row r="239" spans="24:28" ht="14.25" customHeight="1">
      <c r="X239" s="30"/>
      <c r="Z239" s="31"/>
      <c r="AA239" s="31"/>
      <c r="AB239" s="32"/>
    </row>
    <row r="240" spans="24:28" ht="14.25" customHeight="1">
      <c r="X240" s="30"/>
      <c r="Z240" s="31"/>
      <c r="AA240" s="31"/>
      <c r="AB240" s="32"/>
    </row>
    <row r="241" spans="24:28" ht="14.25" customHeight="1">
      <c r="X241" s="30"/>
      <c r="Z241" s="31"/>
      <c r="AA241" s="31"/>
      <c r="AB241" s="32"/>
    </row>
    <row r="242" spans="24:28" ht="14.25" customHeight="1">
      <c r="X242" s="30"/>
      <c r="Z242" s="31"/>
      <c r="AA242" s="31"/>
      <c r="AB242" s="32"/>
    </row>
    <row r="243" spans="24:28" ht="14.25" customHeight="1">
      <c r="X243" s="30"/>
      <c r="Z243" s="31"/>
      <c r="AA243" s="31"/>
      <c r="AB243" s="32"/>
    </row>
    <row r="244" spans="24:28" ht="14.25" customHeight="1">
      <c r="X244" s="30"/>
      <c r="Z244" s="31"/>
      <c r="AA244" s="31"/>
      <c r="AB244" s="32"/>
    </row>
    <row r="245" spans="24:28" ht="14.25" customHeight="1">
      <c r="X245" s="30"/>
      <c r="Z245" s="31"/>
      <c r="AA245" s="31"/>
      <c r="AB245" s="32"/>
    </row>
    <row r="246" spans="24:28" ht="14.25" customHeight="1">
      <c r="X246" s="30"/>
      <c r="Z246" s="31"/>
      <c r="AA246" s="31"/>
      <c r="AB246" s="32"/>
    </row>
    <row r="247" spans="24:28" ht="14.25" customHeight="1">
      <c r="X247" s="30"/>
      <c r="Z247" s="31"/>
      <c r="AA247" s="31"/>
      <c r="AB247" s="32"/>
    </row>
    <row r="248" spans="24:28" ht="14.25" customHeight="1">
      <c r="X248" s="30"/>
      <c r="Z248" s="31"/>
      <c r="AA248" s="31"/>
      <c r="AB248" s="32"/>
    </row>
    <row r="249" spans="24:28" ht="14.25" customHeight="1">
      <c r="X249" s="30"/>
      <c r="Z249" s="31"/>
      <c r="AA249" s="31"/>
      <c r="AB249" s="32"/>
    </row>
    <row r="250" spans="24:28" ht="14.25" customHeight="1">
      <c r="X250" s="30"/>
      <c r="Z250" s="31"/>
      <c r="AA250" s="31"/>
      <c r="AB250" s="32"/>
    </row>
    <row r="251" spans="24:28" ht="14.25" customHeight="1">
      <c r="X251" s="30"/>
      <c r="Z251" s="31"/>
      <c r="AA251" s="31"/>
      <c r="AB251" s="32"/>
    </row>
    <row r="252" spans="24:28" ht="14.25" customHeight="1">
      <c r="X252" s="30"/>
      <c r="Z252" s="31"/>
      <c r="AA252" s="31"/>
      <c r="AB252" s="32"/>
    </row>
    <row r="253" spans="24:28" ht="14.25" customHeight="1">
      <c r="X253" s="30"/>
      <c r="Z253" s="31"/>
      <c r="AA253" s="31"/>
      <c r="AB253" s="32"/>
    </row>
    <row r="254" spans="24:28" ht="14.25" customHeight="1">
      <c r="X254" s="30"/>
      <c r="Z254" s="31"/>
      <c r="AA254" s="31"/>
      <c r="AB254" s="32"/>
    </row>
    <row r="255" spans="24:28" ht="14.25" customHeight="1">
      <c r="X255" s="30"/>
      <c r="Z255" s="31"/>
      <c r="AA255" s="31"/>
      <c r="AB255" s="32"/>
    </row>
    <row r="256" spans="24:28" ht="14.25" customHeight="1">
      <c r="X256" s="30"/>
      <c r="Z256" s="31"/>
      <c r="AA256" s="31"/>
      <c r="AB256" s="32"/>
    </row>
    <row r="257" spans="24:28" ht="14.25" customHeight="1">
      <c r="X257" s="30"/>
      <c r="Z257" s="31"/>
      <c r="AA257" s="31"/>
      <c r="AB257" s="32"/>
    </row>
    <row r="258" spans="24:28" ht="14.25" customHeight="1">
      <c r="X258" s="30"/>
      <c r="Z258" s="31"/>
      <c r="AA258" s="31"/>
      <c r="AB258" s="32"/>
    </row>
    <row r="259" spans="24:28" ht="14.25" customHeight="1">
      <c r="X259" s="30"/>
      <c r="Z259" s="31"/>
      <c r="AA259" s="31"/>
      <c r="AB259" s="32"/>
    </row>
    <row r="260" spans="24:28" ht="14.25" customHeight="1">
      <c r="X260" s="30"/>
      <c r="Z260" s="31"/>
      <c r="AA260" s="31"/>
      <c r="AB260" s="32"/>
    </row>
    <row r="261" spans="24:28" ht="14.25" customHeight="1">
      <c r="X261" s="30"/>
      <c r="Z261" s="31"/>
      <c r="AA261" s="31"/>
      <c r="AB261" s="32"/>
    </row>
    <row r="262" spans="24:28" ht="14.25" customHeight="1">
      <c r="X262" s="30"/>
      <c r="Z262" s="31"/>
      <c r="AA262" s="31"/>
      <c r="AB262" s="32"/>
    </row>
    <row r="263" spans="24:28" ht="14.25" customHeight="1">
      <c r="X263" s="30"/>
      <c r="Z263" s="31"/>
      <c r="AA263" s="31"/>
      <c r="AB263" s="32"/>
    </row>
    <row r="264" spans="24:28" ht="14.25" customHeight="1">
      <c r="X264" s="30"/>
      <c r="Z264" s="31"/>
      <c r="AA264" s="31"/>
      <c r="AB264" s="32"/>
    </row>
    <row r="265" spans="24:28" ht="14.25" customHeight="1">
      <c r="X265" s="30"/>
      <c r="Z265" s="31"/>
      <c r="AA265" s="31"/>
      <c r="AB265" s="32"/>
    </row>
    <row r="266" spans="24:28" ht="14.25" customHeight="1">
      <c r="X266" s="30"/>
      <c r="Z266" s="31"/>
      <c r="AA266" s="31"/>
      <c r="AB266" s="32"/>
    </row>
    <row r="267" spans="24:28" ht="14.25" customHeight="1">
      <c r="X267" s="30"/>
      <c r="Z267" s="31"/>
      <c r="AA267" s="31"/>
      <c r="AB267" s="32"/>
    </row>
    <row r="268" spans="24:28" ht="14.25" customHeight="1">
      <c r="X268" s="30"/>
      <c r="Z268" s="31"/>
      <c r="AA268" s="31"/>
      <c r="AB268" s="32"/>
    </row>
    <row r="269" spans="24:28" ht="14.25" customHeight="1">
      <c r="X269" s="30"/>
      <c r="Z269" s="31"/>
      <c r="AA269" s="31"/>
      <c r="AB269" s="32"/>
    </row>
    <row r="270" spans="24:28" ht="14.25" customHeight="1">
      <c r="X270" s="30"/>
      <c r="Z270" s="31"/>
      <c r="AA270" s="31"/>
      <c r="AB270" s="32"/>
    </row>
    <row r="271" spans="24:28" ht="14.25" customHeight="1">
      <c r="X271" s="30"/>
      <c r="Z271" s="31"/>
      <c r="AA271" s="31"/>
      <c r="AB271" s="32"/>
    </row>
    <row r="272" spans="24:28" ht="14.25" customHeight="1">
      <c r="X272" s="30"/>
      <c r="Z272" s="31"/>
      <c r="AA272" s="31"/>
      <c r="AB272" s="32"/>
    </row>
    <row r="273" spans="24:28" ht="14.25" customHeight="1">
      <c r="X273" s="30"/>
      <c r="Z273" s="31"/>
      <c r="AA273" s="31"/>
      <c r="AB273" s="32"/>
    </row>
    <row r="274" spans="24:28" ht="14.25" customHeight="1">
      <c r="X274" s="30"/>
      <c r="Z274" s="31"/>
      <c r="AA274" s="31"/>
      <c r="AB274" s="32"/>
    </row>
    <row r="275" spans="24:28" ht="14.25" customHeight="1">
      <c r="X275" s="30"/>
      <c r="Z275" s="31"/>
      <c r="AA275" s="31"/>
      <c r="AB275" s="32"/>
    </row>
    <row r="276" spans="24:28" ht="14.25" customHeight="1">
      <c r="X276" s="30"/>
      <c r="Z276" s="31"/>
      <c r="AA276" s="31"/>
      <c r="AB276" s="32"/>
    </row>
    <row r="277" spans="24:28" ht="14.25" customHeight="1">
      <c r="X277" s="30"/>
      <c r="Z277" s="31"/>
      <c r="AA277" s="31"/>
      <c r="AB277" s="32"/>
    </row>
    <row r="278" spans="24:28" ht="14.25" customHeight="1">
      <c r="X278" s="30"/>
      <c r="Z278" s="31"/>
      <c r="AA278" s="31"/>
      <c r="AB278" s="32"/>
    </row>
    <row r="279" spans="24:28" ht="14.25" customHeight="1">
      <c r="X279" s="30"/>
      <c r="Z279" s="31"/>
      <c r="AA279" s="31"/>
      <c r="AB279" s="32"/>
    </row>
    <row r="280" spans="24:28" ht="14.25" customHeight="1">
      <c r="X280" s="30"/>
      <c r="Z280" s="31"/>
      <c r="AA280" s="31"/>
      <c r="AB280" s="32"/>
    </row>
    <row r="281" spans="24:28" ht="14.25" customHeight="1">
      <c r="X281" s="30"/>
      <c r="Z281" s="31"/>
      <c r="AA281" s="31"/>
      <c r="AB281" s="32"/>
    </row>
    <row r="282" spans="24:28" ht="14.25" customHeight="1">
      <c r="X282" s="30"/>
      <c r="Z282" s="31"/>
      <c r="AA282" s="31"/>
      <c r="AB282" s="32"/>
    </row>
    <row r="283" spans="24:28" ht="14.25" customHeight="1">
      <c r="X283" s="30"/>
      <c r="Z283" s="31"/>
      <c r="AA283" s="31"/>
      <c r="AB283" s="32"/>
    </row>
    <row r="284" spans="24:28" ht="14.25" customHeight="1">
      <c r="X284" s="30"/>
      <c r="Z284" s="31"/>
      <c r="AA284" s="31"/>
      <c r="AB284" s="32"/>
    </row>
    <row r="285" spans="24:28" ht="14.25" customHeight="1">
      <c r="X285" s="30"/>
      <c r="Z285" s="31"/>
      <c r="AA285" s="31"/>
      <c r="AB285" s="32"/>
    </row>
    <row r="286" spans="24:28" ht="14.25" customHeight="1">
      <c r="X286" s="30"/>
      <c r="Z286" s="31"/>
      <c r="AA286" s="31"/>
      <c r="AB286" s="32"/>
    </row>
    <row r="287" spans="24:28" ht="14.25" customHeight="1">
      <c r="X287" s="30"/>
      <c r="Z287" s="31"/>
      <c r="AA287" s="31"/>
      <c r="AB287" s="32"/>
    </row>
    <row r="288" spans="24:28" ht="14.25" customHeight="1">
      <c r="X288" s="30"/>
      <c r="Z288" s="31"/>
      <c r="AA288" s="31"/>
      <c r="AB288" s="32"/>
    </row>
    <row r="289" spans="24:28" ht="14.25" customHeight="1">
      <c r="X289" s="30"/>
      <c r="Z289" s="31"/>
      <c r="AA289" s="31"/>
      <c r="AB289" s="32"/>
    </row>
    <row r="290" spans="24:28" ht="14.25" customHeight="1">
      <c r="X290" s="30"/>
      <c r="Z290" s="31"/>
      <c r="AA290" s="31"/>
      <c r="AB290" s="32"/>
    </row>
    <row r="291" spans="24:28" ht="14.25" customHeight="1">
      <c r="X291" s="30"/>
      <c r="Z291" s="31"/>
      <c r="AA291" s="31"/>
      <c r="AB291" s="32"/>
    </row>
    <row r="292" spans="24:28" ht="14.25" customHeight="1">
      <c r="X292" s="30"/>
      <c r="Z292" s="31"/>
      <c r="AA292" s="31"/>
      <c r="AB292" s="32"/>
    </row>
    <row r="293" spans="24:28" ht="14.25" customHeight="1">
      <c r="X293" s="30"/>
      <c r="Z293" s="31"/>
      <c r="AA293" s="31"/>
      <c r="AB293" s="32"/>
    </row>
    <row r="294" spans="24:28" ht="14.25" customHeight="1">
      <c r="X294" s="30"/>
      <c r="Z294" s="31"/>
      <c r="AA294" s="31"/>
      <c r="AB294" s="32"/>
    </row>
    <row r="295" spans="24:28" ht="14.25" customHeight="1">
      <c r="X295" s="30"/>
      <c r="Z295" s="31"/>
      <c r="AA295" s="31"/>
      <c r="AB295" s="32"/>
    </row>
    <row r="296" spans="24:28" ht="14.25" customHeight="1">
      <c r="X296" s="30"/>
      <c r="Z296" s="31"/>
      <c r="AA296" s="31"/>
      <c r="AB296" s="32"/>
    </row>
    <row r="297" spans="24:28" ht="14.25" customHeight="1">
      <c r="X297" s="30"/>
      <c r="Z297" s="31"/>
      <c r="AA297" s="31"/>
      <c r="AB297" s="32"/>
    </row>
    <row r="298" spans="24:28" ht="14.25" customHeight="1">
      <c r="X298" s="30"/>
      <c r="Z298" s="31"/>
      <c r="AA298" s="31"/>
      <c r="AB298" s="32"/>
    </row>
    <row r="299" spans="24:28" ht="14.25" customHeight="1">
      <c r="X299" s="30"/>
      <c r="Z299" s="31"/>
      <c r="AA299" s="31"/>
      <c r="AB299" s="32"/>
    </row>
    <row r="300" spans="24:28" ht="14.25" customHeight="1">
      <c r="X300" s="30"/>
      <c r="Z300" s="31"/>
      <c r="AA300" s="31"/>
      <c r="AB300" s="32"/>
    </row>
    <row r="301" spans="24:28" ht="14.25" customHeight="1">
      <c r="X301" s="30"/>
      <c r="Z301" s="31"/>
      <c r="AA301" s="31"/>
      <c r="AB301" s="32"/>
    </row>
    <row r="302" spans="24:28" ht="14.25" customHeight="1">
      <c r="X302" s="30"/>
      <c r="Z302" s="31"/>
      <c r="AA302" s="31"/>
      <c r="AB302" s="32"/>
    </row>
    <row r="303" spans="24:28" ht="14.25" customHeight="1">
      <c r="X303" s="30"/>
      <c r="Z303" s="31"/>
      <c r="AA303" s="31"/>
      <c r="AB303" s="32"/>
    </row>
    <row r="304" spans="24:28" ht="14.25" customHeight="1">
      <c r="X304" s="30"/>
      <c r="Z304" s="31"/>
      <c r="AA304" s="31"/>
      <c r="AB304" s="32"/>
    </row>
    <row r="305" spans="24:28" ht="14.25" customHeight="1">
      <c r="X305" s="30"/>
      <c r="Z305" s="31"/>
      <c r="AA305" s="31"/>
      <c r="AB305" s="32"/>
    </row>
    <row r="306" spans="24:28" ht="14.25" customHeight="1">
      <c r="X306" s="30"/>
      <c r="Z306" s="31"/>
      <c r="AA306" s="31"/>
      <c r="AB306" s="32"/>
    </row>
    <row r="307" spans="24:28" ht="14.25" customHeight="1">
      <c r="X307" s="30"/>
      <c r="Z307" s="31"/>
      <c r="AA307" s="31"/>
      <c r="AB307" s="32"/>
    </row>
    <row r="308" spans="24:28" ht="14.25" customHeight="1">
      <c r="X308" s="30"/>
      <c r="Z308" s="31"/>
      <c r="AA308" s="31"/>
      <c r="AB308" s="32"/>
    </row>
    <row r="309" spans="24:28" ht="14.25" customHeight="1">
      <c r="X309" s="30"/>
      <c r="Z309" s="31"/>
      <c r="AA309" s="31"/>
      <c r="AB309" s="32"/>
    </row>
    <row r="310" spans="24:28" ht="14.25" customHeight="1">
      <c r="X310" s="30"/>
      <c r="Z310" s="31"/>
      <c r="AA310" s="31"/>
      <c r="AB310" s="32"/>
    </row>
    <row r="311" spans="24:28" ht="14.25" customHeight="1">
      <c r="X311" s="30"/>
      <c r="Z311" s="31"/>
      <c r="AA311" s="31"/>
      <c r="AB311" s="32"/>
    </row>
    <row r="312" spans="24:28" ht="14.25" customHeight="1">
      <c r="X312" s="30"/>
      <c r="Z312" s="31"/>
      <c r="AA312" s="31"/>
      <c r="AB312" s="32"/>
    </row>
    <row r="313" spans="24:28" ht="14.25" customHeight="1">
      <c r="X313" s="30"/>
      <c r="Z313" s="31"/>
      <c r="AA313" s="31"/>
      <c r="AB313" s="32"/>
    </row>
    <row r="314" spans="24:28" ht="14.25" customHeight="1">
      <c r="X314" s="30"/>
      <c r="Z314" s="31"/>
      <c r="AA314" s="31"/>
      <c r="AB314" s="32"/>
    </row>
    <row r="315" spans="24:28" ht="14.25" customHeight="1">
      <c r="X315" s="30"/>
      <c r="Z315" s="31"/>
      <c r="AA315" s="31"/>
      <c r="AB315" s="32"/>
    </row>
    <row r="316" spans="24:28" ht="14.25" customHeight="1">
      <c r="X316" s="30"/>
      <c r="Z316" s="31"/>
      <c r="AA316" s="31"/>
      <c r="AB316" s="32"/>
    </row>
    <row r="317" spans="24:28" ht="14.25" customHeight="1">
      <c r="X317" s="30"/>
      <c r="Z317" s="31"/>
      <c r="AA317" s="31"/>
      <c r="AB317" s="32"/>
    </row>
    <row r="318" spans="24:28" ht="14.25" customHeight="1">
      <c r="X318" s="30"/>
      <c r="Z318" s="31"/>
      <c r="AA318" s="31"/>
      <c r="AB318" s="32"/>
    </row>
    <row r="319" spans="24:28" ht="14.25" customHeight="1">
      <c r="X319" s="30"/>
      <c r="Z319" s="31"/>
      <c r="AA319" s="31"/>
      <c r="AB319" s="32"/>
    </row>
    <row r="320" spans="24:28" ht="14.25" customHeight="1">
      <c r="X320" s="30"/>
      <c r="Z320" s="31"/>
      <c r="AA320" s="31"/>
      <c r="AB320" s="32"/>
    </row>
    <row r="321" spans="24:28" ht="14.25" customHeight="1">
      <c r="X321" s="30"/>
      <c r="Z321" s="31"/>
      <c r="AA321" s="31"/>
      <c r="AB321" s="32"/>
    </row>
    <row r="322" spans="24:28" ht="14.25" customHeight="1">
      <c r="X322" s="30"/>
      <c r="Z322" s="31"/>
      <c r="AA322" s="31"/>
      <c r="AB322" s="32"/>
    </row>
    <row r="323" spans="24:28" ht="14.25" customHeight="1">
      <c r="X323" s="30"/>
      <c r="Z323" s="31"/>
      <c r="AA323" s="31"/>
      <c r="AB323" s="32"/>
    </row>
    <row r="324" spans="24:28" ht="14.25" customHeight="1">
      <c r="X324" s="30"/>
      <c r="Z324" s="31"/>
      <c r="AA324" s="31"/>
      <c r="AB324" s="32"/>
    </row>
    <row r="325" spans="24:28" ht="14.25" customHeight="1">
      <c r="X325" s="30"/>
      <c r="Z325" s="31"/>
      <c r="AA325" s="31"/>
      <c r="AB325" s="32"/>
    </row>
    <row r="326" spans="24:28" ht="14.25" customHeight="1">
      <c r="X326" s="30"/>
      <c r="Z326" s="31"/>
      <c r="AA326" s="31"/>
      <c r="AB326" s="32"/>
    </row>
    <row r="327" spans="24:28" ht="14.25" customHeight="1">
      <c r="X327" s="30"/>
      <c r="Z327" s="31"/>
      <c r="AA327" s="31"/>
      <c r="AB327" s="32"/>
    </row>
    <row r="328" spans="24:28" ht="14.25" customHeight="1">
      <c r="X328" s="30"/>
      <c r="Z328" s="31"/>
      <c r="AA328" s="31"/>
      <c r="AB328" s="32"/>
    </row>
    <row r="329" spans="24:28" ht="14.25" customHeight="1">
      <c r="X329" s="30"/>
      <c r="Z329" s="31"/>
      <c r="AA329" s="31"/>
      <c r="AB329" s="32"/>
    </row>
    <row r="330" spans="24:28" ht="14.25" customHeight="1">
      <c r="X330" s="30"/>
      <c r="Z330" s="31"/>
      <c r="AA330" s="31"/>
      <c r="AB330" s="32"/>
    </row>
    <row r="331" spans="24:28" ht="14.25" customHeight="1">
      <c r="X331" s="30"/>
      <c r="Z331" s="31"/>
      <c r="AA331" s="31"/>
      <c r="AB331" s="32"/>
    </row>
    <row r="332" spans="24:28" ht="14.25" customHeight="1">
      <c r="X332" s="30"/>
      <c r="Z332" s="31"/>
      <c r="AA332" s="31"/>
      <c r="AB332" s="32"/>
    </row>
    <row r="333" spans="24:28" ht="14.25" customHeight="1">
      <c r="X333" s="30"/>
      <c r="Z333" s="31"/>
      <c r="AA333" s="31"/>
      <c r="AB333" s="32"/>
    </row>
    <row r="334" spans="24:28" ht="14.25" customHeight="1">
      <c r="X334" s="30"/>
      <c r="Z334" s="31"/>
      <c r="AA334" s="31"/>
      <c r="AB334" s="32"/>
    </row>
    <row r="335" spans="24:28" ht="14.25" customHeight="1">
      <c r="X335" s="30"/>
      <c r="Z335" s="31"/>
      <c r="AA335" s="31"/>
      <c r="AB335" s="32"/>
    </row>
    <row r="336" spans="24:28" ht="14.25" customHeight="1">
      <c r="X336" s="30"/>
      <c r="Z336" s="31"/>
      <c r="AA336" s="31"/>
      <c r="AB336" s="32"/>
    </row>
    <row r="337" spans="24:28" ht="14.25" customHeight="1">
      <c r="X337" s="30"/>
      <c r="Z337" s="31"/>
      <c r="AA337" s="31"/>
      <c r="AB337" s="32"/>
    </row>
    <row r="338" spans="24:28" ht="14.25" customHeight="1">
      <c r="X338" s="30"/>
      <c r="Z338" s="31"/>
      <c r="AA338" s="31"/>
      <c r="AB338" s="32"/>
    </row>
    <row r="339" spans="24:28" ht="14.25" customHeight="1">
      <c r="X339" s="30"/>
      <c r="Z339" s="31"/>
      <c r="AA339" s="31"/>
      <c r="AB339" s="32"/>
    </row>
    <row r="340" spans="24:28" ht="14.25" customHeight="1">
      <c r="X340" s="30"/>
      <c r="Z340" s="31"/>
      <c r="AA340" s="31"/>
      <c r="AB340" s="32"/>
    </row>
    <row r="341" spans="24:28" ht="14.25" customHeight="1">
      <c r="X341" s="30"/>
      <c r="Z341" s="31"/>
      <c r="AA341" s="31"/>
      <c r="AB341" s="32"/>
    </row>
    <row r="342" spans="24:28" ht="14.25" customHeight="1">
      <c r="X342" s="30"/>
      <c r="Z342" s="31"/>
      <c r="AA342" s="31"/>
      <c r="AB342" s="32"/>
    </row>
    <row r="343" spans="24:28" ht="14.25" customHeight="1">
      <c r="X343" s="30"/>
      <c r="Z343" s="31"/>
      <c r="AA343" s="31"/>
      <c r="AB343" s="32"/>
    </row>
    <row r="344" spans="24:28" ht="14.25" customHeight="1">
      <c r="X344" s="30"/>
      <c r="Z344" s="31"/>
      <c r="AA344" s="31"/>
      <c r="AB344" s="32"/>
    </row>
    <row r="345" spans="24:28" ht="14.25" customHeight="1">
      <c r="X345" s="30"/>
      <c r="Z345" s="31"/>
      <c r="AA345" s="31"/>
      <c r="AB345" s="32"/>
    </row>
    <row r="346" spans="24:28" ht="14.25" customHeight="1">
      <c r="X346" s="30"/>
      <c r="Z346" s="31"/>
      <c r="AA346" s="31"/>
      <c r="AB346" s="32"/>
    </row>
    <row r="347" spans="24:28" ht="14.25" customHeight="1">
      <c r="X347" s="30"/>
      <c r="Z347" s="31"/>
      <c r="AA347" s="31"/>
      <c r="AB347" s="32"/>
    </row>
    <row r="348" spans="24:28" ht="14.25" customHeight="1">
      <c r="X348" s="30"/>
      <c r="Z348" s="31"/>
      <c r="AA348" s="31"/>
      <c r="AB348" s="32"/>
    </row>
    <row r="349" spans="24:28" ht="14.25" customHeight="1">
      <c r="X349" s="30"/>
      <c r="Z349" s="31"/>
      <c r="AA349" s="31"/>
      <c r="AB349" s="32"/>
    </row>
    <row r="350" spans="24:28" ht="14.25" customHeight="1">
      <c r="X350" s="30"/>
      <c r="Z350" s="31"/>
      <c r="AA350" s="31"/>
      <c r="AB350" s="32"/>
    </row>
    <row r="351" spans="24:28" ht="14.25" customHeight="1">
      <c r="X351" s="30"/>
      <c r="Z351" s="31"/>
      <c r="AA351" s="31"/>
      <c r="AB351" s="32"/>
    </row>
    <row r="352" spans="24:28" ht="14.25" customHeight="1">
      <c r="X352" s="30"/>
      <c r="Z352" s="31"/>
      <c r="AA352" s="31"/>
      <c r="AB352" s="32"/>
    </row>
    <row r="353" spans="24:28" ht="14.25" customHeight="1">
      <c r="X353" s="30"/>
      <c r="Z353" s="31"/>
      <c r="AA353" s="31"/>
      <c r="AB353" s="32"/>
    </row>
    <row r="354" spans="24:28" ht="14.25" customHeight="1">
      <c r="X354" s="30"/>
      <c r="Z354" s="31"/>
      <c r="AA354" s="31"/>
      <c r="AB354" s="32"/>
    </row>
    <row r="355" spans="24:28" ht="14.25" customHeight="1">
      <c r="X355" s="30"/>
      <c r="Z355" s="31"/>
      <c r="AA355" s="31"/>
      <c r="AB355" s="32"/>
    </row>
    <row r="356" spans="24:28" ht="14.25" customHeight="1">
      <c r="X356" s="30"/>
      <c r="Z356" s="31"/>
      <c r="AA356" s="31"/>
      <c r="AB356" s="32"/>
    </row>
    <row r="357" spans="24:28" ht="14.25" customHeight="1">
      <c r="X357" s="30"/>
      <c r="Z357" s="31"/>
      <c r="AA357" s="31"/>
      <c r="AB357" s="32"/>
    </row>
    <row r="358" spans="24:28" ht="14.25" customHeight="1">
      <c r="X358" s="30"/>
      <c r="Z358" s="31"/>
      <c r="AA358" s="31"/>
      <c r="AB358" s="32"/>
    </row>
    <row r="359" spans="24:28" ht="14.25" customHeight="1">
      <c r="X359" s="30"/>
      <c r="Z359" s="31"/>
      <c r="AA359" s="31"/>
      <c r="AB359" s="32"/>
    </row>
    <row r="360" spans="24:28" ht="14.25" customHeight="1">
      <c r="X360" s="30"/>
      <c r="Z360" s="31"/>
      <c r="AA360" s="31"/>
      <c r="AB360" s="32"/>
    </row>
    <row r="361" spans="24:28" ht="14.25" customHeight="1">
      <c r="X361" s="30"/>
      <c r="Z361" s="31"/>
      <c r="AA361" s="31"/>
      <c r="AB361" s="32"/>
    </row>
    <row r="362" spans="24:28" ht="14.25" customHeight="1">
      <c r="X362" s="30"/>
      <c r="Z362" s="31"/>
      <c r="AA362" s="31"/>
      <c r="AB362" s="32"/>
    </row>
    <row r="363" spans="24:28" ht="14.25" customHeight="1">
      <c r="X363" s="30"/>
      <c r="Z363" s="31"/>
      <c r="AA363" s="31"/>
      <c r="AB363" s="32"/>
    </row>
    <row r="364" spans="24:28" ht="14.25" customHeight="1">
      <c r="X364" s="30"/>
      <c r="Z364" s="31"/>
      <c r="AA364" s="31"/>
      <c r="AB364" s="32"/>
    </row>
    <row r="365" spans="24:28" ht="14.25" customHeight="1">
      <c r="X365" s="30"/>
      <c r="Z365" s="31"/>
      <c r="AA365" s="31"/>
      <c r="AB365" s="32"/>
    </row>
    <row r="366" spans="24:28" ht="14.25" customHeight="1">
      <c r="X366" s="30"/>
      <c r="Z366" s="31"/>
      <c r="AA366" s="31"/>
      <c r="AB366" s="32"/>
    </row>
    <row r="367" spans="24:28" ht="14.25" customHeight="1">
      <c r="X367" s="30"/>
      <c r="Z367" s="31"/>
      <c r="AA367" s="31"/>
      <c r="AB367" s="32"/>
    </row>
    <row r="368" spans="24:28" ht="14.25" customHeight="1">
      <c r="X368" s="30"/>
      <c r="Z368" s="31"/>
      <c r="AA368" s="31"/>
      <c r="AB368" s="32"/>
    </row>
    <row r="369" spans="24:28" ht="14.25" customHeight="1">
      <c r="X369" s="30"/>
      <c r="Z369" s="31"/>
      <c r="AA369" s="31"/>
      <c r="AB369" s="32"/>
    </row>
    <row r="370" spans="24:28" ht="14.25" customHeight="1">
      <c r="X370" s="30"/>
      <c r="Z370" s="31"/>
      <c r="AA370" s="31"/>
      <c r="AB370" s="32"/>
    </row>
    <row r="371" spans="24:28" ht="14.25" customHeight="1">
      <c r="X371" s="30"/>
      <c r="Z371" s="31"/>
      <c r="AA371" s="31"/>
      <c r="AB371" s="32"/>
    </row>
    <row r="372" spans="24:28" ht="14.25" customHeight="1">
      <c r="X372" s="30"/>
      <c r="Z372" s="31"/>
      <c r="AA372" s="31"/>
      <c r="AB372" s="32"/>
    </row>
    <row r="373" spans="24:28" ht="14.25" customHeight="1">
      <c r="X373" s="30"/>
      <c r="Z373" s="31"/>
      <c r="AA373" s="31"/>
      <c r="AB373" s="32"/>
    </row>
    <row r="374" spans="24:28" ht="14.25" customHeight="1">
      <c r="X374" s="30"/>
      <c r="Z374" s="31"/>
      <c r="AA374" s="31"/>
      <c r="AB374" s="32"/>
    </row>
    <row r="375" spans="24:28" ht="14.25" customHeight="1">
      <c r="X375" s="30"/>
      <c r="Z375" s="31"/>
      <c r="AA375" s="31"/>
      <c r="AB375" s="32"/>
    </row>
    <row r="376" spans="24:28" ht="14.25" customHeight="1">
      <c r="X376" s="30"/>
      <c r="Z376" s="31"/>
      <c r="AA376" s="31"/>
      <c r="AB376" s="32"/>
    </row>
    <row r="377" spans="24:28" ht="14.25" customHeight="1">
      <c r="X377" s="30"/>
      <c r="Z377" s="31"/>
      <c r="AA377" s="31"/>
      <c r="AB377" s="32"/>
    </row>
    <row r="378" spans="24:28" ht="14.25" customHeight="1">
      <c r="X378" s="30"/>
      <c r="Z378" s="31"/>
      <c r="AA378" s="31"/>
      <c r="AB378" s="32"/>
    </row>
    <row r="379" spans="24:28" ht="14.25" customHeight="1">
      <c r="X379" s="30"/>
      <c r="Z379" s="31"/>
      <c r="AA379" s="31"/>
      <c r="AB379" s="32"/>
    </row>
    <row r="380" spans="24:28" ht="14.25" customHeight="1">
      <c r="X380" s="30"/>
      <c r="Z380" s="31"/>
      <c r="AA380" s="31"/>
      <c r="AB380" s="32"/>
    </row>
    <row r="381" spans="24:28" ht="14.25" customHeight="1">
      <c r="X381" s="30"/>
      <c r="Z381" s="31"/>
      <c r="AA381" s="31"/>
      <c r="AB381" s="32"/>
    </row>
    <row r="382" spans="24:28" ht="14.25" customHeight="1">
      <c r="X382" s="30"/>
      <c r="Z382" s="31"/>
      <c r="AA382" s="31"/>
      <c r="AB382" s="32"/>
    </row>
    <row r="383" spans="24:28" ht="14.25" customHeight="1">
      <c r="X383" s="30"/>
      <c r="Z383" s="31"/>
      <c r="AA383" s="31"/>
      <c r="AB383" s="32"/>
    </row>
    <row r="384" spans="24:28" ht="14.25" customHeight="1">
      <c r="X384" s="30"/>
      <c r="Z384" s="31"/>
      <c r="AA384" s="31"/>
      <c r="AB384" s="32"/>
    </row>
    <row r="385" spans="24:28" ht="14.25" customHeight="1">
      <c r="X385" s="30"/>
      <c r="Z385" s="31"/>
      <c r="AA385" s="31"/>
      <c r="AB385" s="32"/>
    </row>
    <row r="386" spans="24:28" ht="14.25" customHeight="1">
      <c r="X386" s="30"/>
      <c r="Z386" s="31"/>
      <c r="AA386" s="31"/>
      <c r="AB386" s="32"/>
    </row>
    <row r="387" spans="24:28" ht="14.25" customHeight="1">
      <c r="X387" s="30"/>
      <c r="Z387" s="31"/>
      <c r="AA387" s="31"/>
      <c r="AB387" s="32"/>
    </row>
    <row r="388" spans="24:28" ht="14.25" customHeight="1">
      <c r="X388" s="30"/>
      <c r="Z388" s="31"/>
      <c r="AA388" s="31"/>
      <c r="AB388" s="32"/>
    </row>
    <row r="389" spans="24:28" ht="14.25" customHeight="1">
      <c r="X389" s="30"/>
      <c r="Z389" s="31"/>
      <c r="AA389" s="31"/>
      <c r="AB389" s="32"/>
    </row>
    <row r="390" spans="24:28" ht="14.25" customHeight="1">
      <c r="X390" s="30"/>
      <c r="Z390" s="31"/>
      <c r="AA390" s="31"/>
      <c r="AB390" s="32"/>
    </row>
    <row r="391" spans="24:28" ht="14.25" customHeight="1">
      <c r="X391" s="30"/>
      <c r="Z391" s="31"/>
      <c r="AA391" s="31"/>
      <c r="AB391" s="32"/>
    </row>
    <row r="392" spans="24:28" ht="14.25" customHeight="1">
      <c r="X392" s="30"/>
      <c r="Z392" s="31"/>
      <c r="AA392" s="31"/>
      <c r="AB392" s="32"/>
    </row>
    <row r="393" spans="24:28" ht="14.25" customHeight="1">
      <c r="X393" s="30"/>
      <c r="Z393" s="31"/>
      <c r="AA393" s="31"/>
      <c r="AB393" s="32"/>
    </row>
    <row r="394" spans="24:28" ht="14.25" customHeight="1">
      <c r="X394" s="30"/>
      <c r="Z394" s="31"/>
      <c r="AA394" s="31"/>
      <c r="AB394" s="32"/>
    </row>
    <row r="395" spans="24:28" ht="14.25" customHeight="1">
      <c r="X395" s="30"/>
      <c r="Z395" s="31"/>
      <c r="AA395" s="31"/>
      <c r="AB395" s="32"/>
    </row>
    <row r="396" spans="24:28" ht="14.25" customHeight="1">
      <c r="X396" s="30"/>
      <c r="Z396" s="31"/>
      <c r="AA396" s="31"/>
      <c r="AB396" s="32"/>
    </row>
    <row r="397" spans="24:28" ht="14.25" customHeight="1">
      <c r="X397" s="30"/>
      <c r="Z397" s="31"/>
      <c r="AA397" s="31"/>
      <c r="AB397" s="32"/>
    </row>
    <row r="398" spans="24:28" ht="14.25" customHeight="1">
      <c r="X398" s="30"/>
      <c r="Z398" s="31"/>
      <c r="AA398" s="31"/>
      <c r="AB398" s="32"/>
    </row>
    <row r="399" spans="24:28" ht="14.25" customHeight="1">
      <c r="X399" s="30"/>
      <c r="Z399" s="31"/>
      <c r="AA399" s="31"/>
      <c r="AB399" s="32"/>
    </row>
    <row r="400" spans="24:28" ht="14.25" customHeight="1">
      <c r="X400" s="30"/>
      <c r="Z400" s="31"/>
      <c r="AA400" s="31"/>
      <c r="AB400" s="32"/>
    </row>
    <row r="401" spans="24:28" ht="14.25" customHeight="1">
      <c r="X401" s="30"/>
      <c r="Z401" s="31"/>
      <c r="AA401" s="31"/>
      <c r="AB401" s="32"/>
    </row>
    <row r="402" spans="24:28" ht="14.25" customHeight="1">
      <c r="X402" s="30"/>
      <c r="Z402" s="31"/>
      <c r="AA402" s="31"/>
      <c r="AB402" s="32"/>
    </row>
    <row r="403" spans="24:28" ht="14.25" customHeight="1">
      <c r="X403" s="30"/>
      <c r="Z403" s="31"/>
      <c r="AA403" s="31"/>
      <c r="AB403" s="32"/>
    </row>
    <row r="404" spans="24:28" ht="14.25" customHeight="1">
      <c r="X404" s="30"/>
      <c r="Z404" s="31"/>
      <c r="AA404" s="31"/>
      <c r="AB404" s="32"/>
    </row>
    <row r="405" spans="24:28" ht="14.25" customHeight="1">
      <c r="X405" s="30"/>
      <c r="Z405" s="31"/>
      <c r="AA405" s="31"/>
      <c r="AB405" s="32"/>
    </row>
    <row r="406" spans="24:28" ht="14.25" customHeight="1">
      <c r="X406" s="30"/>
      <c r="Z406" s="31"/>
      <c r="AA406" s="31"/>
      <c r="AB406" s="32"/>
    </row>
    <row r="407" spans="24:28" ht="14.25" customHeight="1">
      <c r="X407" s="30"/>
      <c r="Z407" s="31"/>
      <c r="AA407" s="31"/>
      <c r="AB407" s="32"/>
    </row>
    <row r="408" spans="24:28" ht="14.25" customHeight="1">
      <c r="X408" s="30"/>
      <c r="Z408" s="31"/>
      <c r="AA408" s="31"/>
      <c r="AB408" s="32"/>
    </row>
    <row r="409" spans="24:28" ht="14.25" customHeight="1">
      <c r="X409" s="30"/>
      <c r="Z409" s="31"/>
      <c r="AA409" s="31"/>
      <c r="AB409" s="32"/>
    </row>
    <row r="410" spans="24:28" ht="14.25" customHeight="1">
      <c r="X410" s="30"/>
      <c r="Z410" s="31"/>
      <c r="AA410" s="31"/>
      <c r="AB410" s="32"/>
    </row>
    <row r="411" spans="24:28" ht="14.25" customHeight="1">
      <c r="X411" s="30"/>
      <c r="Z411" s="31"/>
      <c r="AA411" s="31"/>
      <c r="AB411" s="32"/>
    </row>
    <row r="412" spans="24:28" ht="14.25" customHeight="1">
      <c r="X412" s="30"/>
      <c r="Z412" s="31"/>
      <c r="AA412" s="31"/>
      <c r="AB412" s="32"/>
    </row>
    <row r="413" spans="24:28" ht="14.25" customHeight="1">
      <c r="X413" s="30"/>
      <c r="Z413" s="31"/>
      <c r="AA413" s="31"/>
      <c r="AB413" s="32"/>
    </row>
    <row r="414" spans="24:28" ht="14.25" customHeight="1">
      <c r="X414" s="30"/>
      <c r="Z414" s="31"/>
      <c r="AA414" s="31"/>
      <c r="AB414" s="32"/>
    </row>
    <row r="415" spans="24:28" ht="14.25" customHeight="1">
      <c r="X415" s="30"/>
      <c r="Z415" s="31"/>
      <c r="AA415" s="31"/>
      <c r="AB415" s="32"/>
    </row>
    <row r="416" spans="24:28" ht="14.25" customHeight="1">
      <c r="X416" s="30"/>
      <c r="Z416" s="31"/>
      <c r="AA416" s="31"/>
      <c r="AB416" s="32"/>
    </row>
    <row r="417" spans="24:28" ht="14.25" customHeight="1">
      <c r="X417" s="30"/>
      <c r="Z417" s="31"/>
      <c r="AA417" s="31"/>
      <c r="AB417" s="32"/>
    </row>
    <row r="418" spans="24:28" ht="14.25" customHeight="1">
      <c r="X418" s="30"/>
      <c r="Z418" s="31"/>
      <c r="AA418" s="31"/>
      <c r="AB418" s="32"/>
    </row>
    <row r="419" spans="24:28" ht="14.25" customHeight="1">
      <c r="X419" s="30"/>
      <c r="Z419" s="31"/>
      <c r="AA419" s="31"/>
      <c r="AB419" s="32"/>
    </row>
    <row r="420" spans="24:28" ht="14.25" customHeight="1">
      <c r="X420" s="30"/>
      <c r="Z420" s="31"/>
      <c r="AA420" s="31"/>
      <c r="AB420" s="32"/>
    </row>
    <row r="421" spans="24:28" ht="14.25" customHeight="1">
      <c r="X421" s="30"/>
      <c r="Z421" s="31"/>
      <c r="AA421" s="31"/>
      <c r="AB421" s="32"/>
    </row>
    <row r="422" spans="24:28" ht="14.25" customHeight="1">
      <c r="X422" s="30"/>
      <c r="Z422" s="31"/>
      <c r="AA422" s="31"/>
      <c r="AB422" s="32"/>
    </row>
    <row r="423" spans="24:28" ht="14.25" customHeight="1">
      <c r="X423" s="30"/>
      <c r="Z423" s="31"/>
      <c r="AA423" s="31"/>
      <c r="AB423" s="32"/>
    </row>
    <row r="424" spans="24:28" ht="14.25" customHeight="1">
      <c r="X424" s="30"/>
      <c r="Z424" s="31"/>
      <c r="AA424" s="31"/>
      <c r="AB424" s="32"/>
    </row>
    <row r="425" spans="24:28" ht="14.25" customHeight="1">
      <c r="X425" s="30"/>
      <c r="Z425" s="31"/>
      <c r="AA425" s="31"/>
      <c r="AB425" s="32"/>
    </row>
    <row r="426" spans="24:28" ht="14.25" customHeight="1">
      <c r="X426" s="30"/>
      <c r="Z426" s="31"/>
      <c r="AA426" s="31"/>
      <c r="AB426" s="32"/>
    </row>
    <row r="427" spans="24:28" ht="14.25" customHeight="1">
      <c r="X427" s="30"/>
      <c r="Z427" s="31"/>
      <c r="AA427" s="31"/>
      <c r="AB427" s="32"/>
    </row>
    <row r="428" spans="24:28" ht="14.25" customHeight="1">
      <c r="X428" s="30"/>
      <c r="Z428" s="31"/>
      <c r="AA428" s="31"/>
      <c r="AB428" s="32"/>
    </row>
    <row r="429" spans="24:28" ht="14.25" customHeight="1">
      <c r="X429" s="30"/>
      <c r="Z429" s="31"/>
      <c r="AA429" s="31"/>
      <c r="AB429" s="32"/>
    </row>
    <row r="430" spans="24:28" ht="14.25" customHeight="1">
      <c r="X430" s="30"/>
      <c r="Z430" s="31"/>
      <c r="AA430" s="31"/>
      <c r="AB430" s="32"/>
    </row>
    <row r="431" spans="24:28" ht="14.25" customHeight="1">
      <c r="X431" s="30"/>
      <c r="Z431" s="31"/>
      <c r="AA431" s="31"/>
      <c r="AB431" s="32"/>
    </row>
    <row r="432" spans="24:28" ht="14.25" customHeight="1">
      <c r="X432" s="30"/>
      <c r="Z432" s="31"/>
      <c r="AA432" s="31"/>
      <c r="AB432" s="32"/>
    </row>
    <row r="433" spans="24:28" ht="14.25" customHeight="1">
      <c r="X433" s="30"/>
      <c r="Z433" s="31"/>
      <c r="AA433" s="31"/>
      <c r="AB433" s="32"/>
    </row>
    <row r="434" spans="24:28" ht="14.25" customHeight="1">
      <c r="X434" s="30"/>
      <c r="Z434" s="31"/>
      <c r="AA434" s="31"/>
      <c r="AB434" s="32"/>
    </row>
    <row r="435" spans="24:28" ht="14.25" customHeight="1">
      <c r="X435" s="30"/>
      <c r="Z435" s="31"/>
      <c r="AA435" s="31"/>
      <c r="AB435" s="32"/>
    </row>
    <row r="436" spans="24:28" ht="14.25" customHeight="1">
      <c r="X436" s="30"/>
      <c r="Z436" s="31"/>
      <c r="AA436" s="31"/>
      <c r="AB436" s="32"/>
    </row>
    <row r="437" spans="24:28" ht="14.25" customHeight="1">
      <c r="X437" s="30"/>
      <c r="Z437" s="31"/>
      <c r="AA437" s="31"/>
      <c r="AB437" s="32"/>
    </row>
    <row r="438" spans="24:28" ht="14.25" customHeight="1">
      <c r="X438" s="30"/>
      <c r="Z438" s="31"/>
      <c r="AA438" s="31"/>
      <c r="AB438" s="32"/>
    </row>
    <row r="439" spans="24:28" ht="14.25" customHeight="1">
      <c r="X439" s="30"/>
      <c r="Z439" s="31"/>
      <c r="AA439" s="31"/>
      <c r="AB439" s="32"/>
    </row>
    <row r="440" spans="24:28" ht="14.25" customHeight="1">
      <c r="X440" s="30"/>
      <c r="Z440" s="31"/>
      <c r="AA440" s="31"/>
      <c r="AB440" s="32"/>
    </row>
    <row r="441" spans="24:28" ht="14.25" customHeight="1">
      <c r="X441" s="30"/>
      <c r="Z441" s="31"/>
      <c r="AA441" s="31"/>
      <c r="AB441" s="32"/>
    </row>
    <row r="442" spans="24:28" ht="14.25" customHeight="1">
      <c r="X442" s="30"/>
      <c r="Z442" s="31"/>
      <c r="AA442" s="31"/>
      <c r="AB442" s="32"/>
    </row>
    <row r="443" spans="24:28" ht="14.25" customHeight="1">
      <c r="X443" s="30"/>
      <c r="Z443" s="31"/>
      <c r="AA443" s="31"/>
      <c r="AB443" s="32"/>
    </row>
    <row r="444" spans="24:28" ht="14.25" customHeight="1">
      <c r="X444" s="30"/>
      <c r="Z444" s="31"/>
      <c r="AA444" s="31"/>
      <c r="AB444" s="32"/>
    </row>
    <row r="445" spans="24:28" ht="14.25" customHeight="1">
      <c r="X445" s="30"/>
      <c r="Z445" s="31"/>
      <c r="AA445" s="31"/>
      <c r="AB445" s="32"/>
    </row>
    <row r="446" spans="24:28" ht="14.25" customHeight="1">
      <c r="X446" s="30"/>
      <c r="Z446" s="31"/>
      <c r="AA446" s="31"/>
      <c r="AB446" s="32"/>
    </row>
    <row r="447" spans="24:28" ht="14.25" customHeight="1">
      <c r="X447" s="30"/>
      <c r="Z447" s="31"/>
      <c r="AA447" s="31"/>
      <c r="AB447" s="32"/>
    </row>
    <row r="448" spans="24:28" ht="14.25" customHeight="1">
      <c r="X448" s="30"/>
      <c r="Z448" s="31"/>
      <c r="AA448" s="31"/>
      <c r="AB448" s="32"/>
    </row>
    <row r="449" spans="24:28" ht="14.25" customHeight="1">
      <c r="X449" s="30"/>
      <c r="Z449" s="31"/>
      <c r="AA449" s="31"/>
      <c r="AB449" s="32"/>
    </row>
    <row r="450" spans="24:28" ht="14.25" customHeight="1">
      <c r="X450" s="30"/>
      <c r="Z450" s="31"/>
      <c r="AA450" s="31"/>
      <c r="AB450" s="32"/>
    </row>
    <row r="451" spans="24:28" ht="14.25" customHeight="1">
      <c r="X451" s="30"/>
      <c r="Z451" s="31"/>
      <c r="AA451" s="31"/>
      <c r="AB451" s="32"/>
    </row>
    <row r="452" spans="24:28" ht="14.25" customHeight="1">
      <c r="X452" s="30"/>
      <c r="Z452" s="31"/>
      <c r="AA452" s="31"/>
      <c r="AB452" s="32"/>
    </row>
    <row r="453" spans="24:28" ht="14.25" customHeight="1">
      <c r="X453" s="30"/>
      <c r="Z453" s="31"/>
      <c r="AA453" s="31"/>
      <c r="AB453" s="32"/>
    </row>
    <row r="454" spans="24:28" ht="14.25" customHeight="1">
      <c r="X454" s="30"/>
      <c r="Z454" s="31"/>
      <c r="AA454" s="31"/>
      <c r="AB454" s="32"/>
    </row>
    <row r="455" spans="24:28" ht="14.25" customHeight="1">
      <c r="X455" s="30"/>
      <c r="Z455" s="31"/>
      <c r="AA455" s="31"/>
      <c r="AB455" s="32"/>
    </row>
    <row r="456" spans="24:28" ht="14.25" customHeight="1">
      <c r="X456" s="30"/>
      <c r="Z456" s="31"/>
      <c r="AA456" s="31"/>
      <c r="AB456" s="32"/>
    </row>
    <row r="457" spans="24:28" ht="14.25" customHeight="1">
      <c r="X457" s="30"/>
      <c r="Z457" s="31"/>
      <c r="AA457" s="31"/>
      <c r="AB457" s="32"/>
    </row>
    <row r="458" spans="24:28" ht="14.25" customHeight="1">
      <c r="X458" s="30"/>
      <c r="Z458" s="31"/>
      <c r="AA458" s="31"/>
      <c r="AB458" s="32"/>
    </row>
    <row r="459" spans="24:28" ht="14.25" customHeight="1">
      <c r="X459" s="30"/>
      <c r="Z459" s="31"/>
      <c r="AA459" s="31"/>
      <c r="AB459" s="32"/>
    </row>
    <row r="460" spans="24:28" ht="14.25" customHeight="1">
      <c r="X460" s="30"/>
      <c r="Z460" s="31"/>
      <c r="AA460" s="31"/>
      <c r="AB460" s="32"/>
    </row>
    <row r="461" spans="24:28" ht="14.25" customHeight="1">
      <c r="X461" s="30"/>
      <c r="Z461" s="31"/>
      <c r="AA461" s="31"/>
      <c r="AB461" s="32"/>
    </row>
    <row r="462" spans="24:28" ht="14.25" customHeight="1">
      <c r="X462" s="30"/>
      <c r="Z462" s="31"/>
      <c r="AA462" s="31"/>
      <c r="AB462" s="32"/>
    </row>
    <row r="463" spans="24:28" ht="14.25" customHeight="1">
      <c r="X463" s="30"/>
      <c r="Z463" s="31"/>
      <c r="AA463" s="31"/>
      <c r="AB463" s="32"/>
    </row>
    <row r="464" spans="24:28" ht="14.25" customHeight="1">
      <c r="X464" s="30"/>
      <c r="Z464" s="31"/>
      <c r="AA464" s="31"/>
      <c r="AB464" s="32"/>
    </row>
    <row r="465" spans="24:28" ht="14.25" customHeight="1">
      <c r="X465" s="30"/>
      <c r="Z465" s="31"/>
      <c r="AA465" s="31"/>
      <c r="AB465" s="32"/>
    </row>
    <row r="466" spans="24:28" ht="14.25" customHeight="1">
      <c r="X466" s="30"/>
      <c r="Z466" s="31"/>
      <c r="AA466" s="31"/>
      <c r="AB466" s="32"/>
    </row>
    <row r="467" spans="24:28" ht="14.25" customHeight="1">
      <c r="X467" s="30"/>
      <c r="Z467" s="31"/>
      <c r="AA467" s="31"/>
      <c r="AB467" s="32"/>
    </row>
    <row r="468" spans="24:28" ht="14.25" customHeight="1">
      <c r="X468" s="30"/>
      <c r="Z468" s="31"/>
      <c r="AA468" s="31"/>
      <c r="AB468" s="32"/>
    </row>
    <row r="469" spans="24:28" ht="14.25" customHeight="1">
      <c r="X469" s="30"/>
      <c r="Z469" s="31"/>
      <c r="AA469" s="31"/>
      <c r="AB469" s="32"/>
    </row>
    <row r="470" spans="24:28" ht="14.25" customHeight="1">
      <c r="X470" s="30"/>
      <c r="Z470" s="31"/>
      <c r="AA470" s="31"/>
      <c r="AB470" s="32"/>
    </row>
    <row r="471" spans="24:28" ht="14.25" customHeight="1">
      <c r="X471" s="30"/>
      <c r="Z471" s="31"/>
      <c r="AA471" s="31"/>
      <c r="AB471" s="32"/>
    </row>
    <row r="472" spans="24:28" ht="14.25" customHeight="1">
      <c r="X472" s="30"/>
      <c r="Z472" s="31"/>
      <c r="AA472" s="31"/>
      <c r="AB472" s="32"/>
    </row>
    <row r="473" spans="24:28" ht="14.25" customHeight="1">
      <c r="X473" s="30"/>
      <c r="Z473" s="31"/>
      <c r="AA473" s="31"/>
      <c r="AB473" s="32"/>
    </row>
    <row r="474" spans="24:28" ht="14.25" customHeight="1">
      <c r="X474" s="30"/>
      <c r="Z474" s="31"/>
      <c r="AA474" s="31"/>
      <c r="AB474" s="32"/>
    </row>
    <row r="475" spans="24:28" ht="14.25" customHeight="1">
      <c r="X475" s="30"/>
      <c r="Z475" s="31"/>
      <c r="AA475" s="31"/>
      <c r="AB475" s="32"/>
    </row>
    <row r="476" spans="24:28" ht="14.25" customHeight="1">
      <c r="X476" s="30"/>
      <c r="Z476" s="31"/>
      <c r="AA476" s="31"/>
      <c r="AB476" s="32"/>
    </row>
    <row r="477" spans="24:28" ht="14.25" customHeight="1">
      <c r="X477" s="30"/>
      <c r="Z477" s="31"/>
      <c r="AA477" s="31"/>
      <c r="AB477" s="32"/>
    </row>
    <row r="478" spans="24:28" ht="14.25" customHeight="1">
      <c r="X478" s="30"/>
      <c r="Z478" s="31"/>
      <c r="AA478" s="31"/>
      <c r="AB478" s="32"/>
    </row>
    <row r="479" spans="24:28" ht="14.25" customHeight="1">
      <c r="X479" s="30"/>
      <c r="Z479" s="31"/>
      <c r="AA479" s="31"/>
      <c r="AB479" s="32"/>
    </row>
    <row r="480" spans="24:28" ht="14.25" customHeight="1">
      <c r="X480" s="30"/>
      <c r="Z480" s="31"/>
      <c r="AA480" s="31"/>
      <c r="AB480" s="32"/>
    </row>
    <row r="481" spans="24:28" ht="14.25" customHeight="1">
      <c r="X481" s="30"/>
      <c r="Z481" s="31"/>
      <c r="AA481" s="31"/>
      <c r="AB481" s="32"/>
    </row>
    <row r="482" spans="24:28" ht="14.25" customHeight="1">
      <c r="X482" s="30"/>
      <c r="Z482" s="31"/>
      <c r="AA482" s="31"/>
      <c r="AB482" s="32"/>
    </row>
    <row r="483" spans="24:28" ht="14.25" customHeight="1">
      <c r="X483" s="30"/>
      <c r="Z483" s="31"/>
      <c r="AA483" s="31"/>
      <c r="AB483" s="32"/>
    </row>
    <row r="484" spans="24:28" ht="14.25" customHeight="1">
      <c r="X484" s="30"/>
      <c r="Z484" s="31"/>
      <c r="AA484" s="31"/>
      <c r="AB484" s="32"/>
    </row>
    <row r="485" spans="24:28" ht="14.25" customHeight="1">
      <c r="X485" s="30"/>
      <c r="Z485" s="31"/>
      <c r="AA485" s="31"/>
      <c r="AB485" s="32"/>
    </row>
    <row r="486" spans="24:28" ht="14.25" customHeight="1">
      <c r="X486" s="30"/>
      <c r="Z486" s="31"/>
      <c r="AA486" s="31"/>
      <c r="AB486" s="32"/>
    </row>
    <row r="487" spans="24:28" ht="14.25" customHeight="1">
      <c r="X487" s="30"/>
      <c r="Z487" s="31"/>
      <c r="AA487" s="31"/>
      <c r="AB487" s="32"/>
    </row>
    <row r="488" spans="24:28" ht="14.25" customHeight="1">
      <c r="X488" s="30"/>
      <c r="Z488" s="31"/>
      <c r="AA488" s="31"/>
      <c r="AB488" s="32"/>
    </row>
    <row r="489" spans="24:28" ht="14.25" customHeight="1">
      <c r="X489" s="30"/>
      <c r="Z489" s="31"/>
      <c r="AA489" s="31"/>
      <c r="AB489" s="32"/>
    </row>
    <row r="490" spans="24:28" ht="14.25" customHeight="1">
      <c r="X490" s="30"/>
      <c r="Z490" s="31"/>
      <c r="AA490" s="31"/>
      <c r="AB490" s="32"/>
    </row>
    <row r="491" spans="24:28" ht="14.25" customHeight="1">
      <c r="X491" s="30"/>
      <c r="Z491" s="31"/>
      <c r="AA491" s="31"/>
      <c r="AB491" s="32"/>
    </row>
    <row r="492" spans="24:28" ht="14.25" customHeight="1">
      <c r="X492" s="30"/>
      <c r="Z492" s="31"/>
      <c r="AA492" s="31"/>
      <c r="AB492" s="32"/>
    </row>
    <row r="493" spans="24:28" ht="14.25" customHeight="1">
      <c r="X493" s="30"/>
      <c r="Z493" s="31"/>
      <c r="AA493" s="31"/>
      <c r="AB493" s="32"/>
    </row>
    <row r="494" spans="24:28" ht="14.25" customHeight="1">
      <c r="X494" s="30"/>
      <c r="Z494" s="31"/>
      <c r="AA494" s="31"/>
      <c r="AB494" s="32"/>
    </row>
    <row r="495" spans="24:28" ht="14.25" customHeight="1">
      <c r="X495" s="30"/>
      <c r="Z495" s="31"/>
      <c r="AA495" s="31"/>
      <c r="AB495" s="32"/>
    </row>
    <row r="496" spans="24:28" ht="14.25" customHeight="1">
      <c r="X496" s="30"/>
      <c r="Z496" s="31"/>
      <c r="AA496" s="31"/>
      <c r="AB496" s="32"/>
    </row>
    <row r="497" spans="24:28" ht="14.25" customHeight="1">
      <c r="X497" s="30"/>
      <c r="Z497" s="31"/>
      <c r="AA497" s="31"/>
      <c r="AB497" s="32"/>
    </row>
    <row r="498" spans="24:28" ht="14.25" customHeight="1">
      <c r="X498" s="30"/>
      <c r="Z498" s="31"/>
      <c r="AA498" s="31"/>
      <c r="AB498" s="32"/>
    </row>
    <row r="499" spans="24:28" ht="14.25" customHeight="1">
      <c r="X499" s="30"/>
      <c r="Z499" s="31"/>
      <c r="AA499" s="31"/>
      <c r="AB499" s="32"/>
    </row>
    <row r="500" spans="24:28" ht="14.25" customHeight="1">
      <c r="X500" s="30"/>
      <c r="Z500" s="31"/>
      <c r="AA500" s="31"/>
      <c r="AB500" s="32"/>
    </row>
    <row r="501" spans="24:28" ht="14.25" customHeight="1">
      <c r="X501" s="30"/>
      <c r="Z501" s="31"/>
      <c r="AA501" s="31"/>
      <c r="AB501" s="32"/>
    </row>
    <row r="502" spans="24:28" ht="14.25" customHeight="1">
      <c r="X502" s="30"/>
      <c r="Z502" s="31"/>
      <c r="AA502" s="31"/>
      <c r="AB502" s="32"/>
    </row>
    <row r="503" spans="24:28" ht="14.25" customHeight="1">
      <c r="X503" s="30"/>
      <c r="Z503" s="31"/>
      <c r="AA503" s="31"/>
      <c r="AB503" s="32"/>
    </row>
    <row r="504" spans="24:28" ht="14.25" customHeight="1">
      <c r="X504" s="30"/>
      <c r="Z504" s="31"/>
      <c r="AA504" s="31"/>
      <c r="AB504" s="32"/>
    </row>
    <row r="505" spans="24:28" ht="14.25" customHeight="1">
      <c r="X505" s="30"/>
      <c r="Z505" s="31"/>
      <c r="AA505" s="31"/>
      <c r="AB505" s="32"/>
    </row>
    <row r="506" spans="24:28" ht="14.25" customHeight="1">
      <c r="X506" s="30"/>
      <c r="Z506" s="31"/>
      <c r="AA506" s="31"/>
      <c r="AB506" s="32"/>
    </row>
    <row r="507" spans="24:28" ht="14.25" customHeight="1">
      <c r="X507" s="30"/>
      <c r="Z507" s="31"/>
      <c r="AA507" s="31"/>
      <c r="AB507" s="32"/>
    </row>
    <row r="508" spans="24:28" ht="14.25" customHeight="1">
      <c r="X508" s="30"/>
      <c r="Z508" s="31"/>
      <c r="AA508" s="31"/>
      <c r="AB508" s="32"/>
    </row>
    <row r="509" spans="24:28" ht="14.25" customHeight="1">
      <c r="X509" s="30"/>
      <c r="Z509" s="31"/>
      <c r="AA509" s="31"/>
      <c r="AB509" s="32"/>
    </row>
    <row r="510" spans="24:28" ht="14.25" customHeight="1">
      <c r="X510" s="30"/>
      <c r="Z510" s="31"/>
      <c r="AA510" s="31"/>
      <c r="AB510" s="32"/>
    </row>
    <row r="511" spans="24:28" ht="14.25" customHeight="1">
      <c r="X511" s="30"/>
      <c r="Z511" s="31"/>
      <c r="AA511" s="31"/>
      <c r="AB511" s="32"/>
    </row>
    <row r="512" spans="24:28" ht="14.25" customHeight="1">
      <c r="X512" s="30"/>
      <c r="Z512" s="31"/>
      <c r="AA512" s="31"/>
      <c r="AB512" s="32"/>
    </row>
    <row r="513" spans="24:28" ht="14.25" customHeight="1">
      <c r="X513" s="30"/>
      <c r="Z513" s="31"/>
      <c r="AA513" s="31"/>
      <c r="AB513" s="32"/>
    </row>
    <row r="514" spans="24:28" ht="14.25" customHeight="1">
      <c r="X514" s="30"/>
      <c r="Z514" s="31"/>
      <c r="AA514" s="31"/>
      <c r="AB514" s="32"/>
    </row>
    <row r="515" spans="24:28" ht="14.25" customHeight="1">
      <c r="X515" s="30"/>
      <c r="Z515" s="31"/>
      <c r="AA515" s="31"/>
      <c r="AB515" s="32"/>
    </row>
    <row r="516" spans="24:28" ht="14.25" customHeight="1">
      <c r="X516" s="30"/>
      <c r="Z516" s="31"/>
      <c r="AA516" s="31"/>
      <c r="AB516" s="32"/>
    </row>
    <row r="517" spans="24:28" ht="14.25" customHeight="1">
      <c r="X517" s="30"/>
      <c r="Z517" s="31"/>
      <c r="AA517" s="31"/>
      <c r="AB517" s="32"/>
    </row>
    <row r="518" spans="24:28" ht="14.25" customHeight="1">
      <c r="X518" s="30"/>
      <c r="Z518" s="31"/>
      <c r="AA518" s="31"/>
      <c r="AB518" s="32"/>
    </row>
    <row r="519" spans="24:28" ht="14.25" customHeight="1">
      <c r="X519" s="30"/>
      <c r="Z519" s="31"/>
      <c r="AA519" s="31"/>
      <c r="AB519" s="32"/>
    </row>
    <row r="520" spans="24:28" ht="14.25" customHeight="1">
      <c r="X520" s="30"/>
      <c r="Z520" s="31"/>
      <c r="AA520" s="31"/>
      <c r="AB520" s="32"/>
    </row>
    <row r="521" spans="24:28" ht="14.25" customHeight="1">
      <c r="X521" s="30"/>
      <c r="Z521" s="31"/>
      <c r="AA521" s="31"/>
      <c r="AB521" s="32"/>
    </row>
    <row r="522" spans="24:28" ht="14.25" customHeight="1">
      <c r="X522" s="30"/>
      <c r="Z522" s="31"/>
      <c r="AA522" s="31"/>
      <c r="AB522" s="32"/>
    </row>
    <row r="523" spans="24:28" ht="14.25" customHeight="1">
      <c r="X523" s="30"/>
      <c r="Z523" s="31"/>
      <c r="AA523" s="31"/>
      <c r="AB523" s="32"/>
    </row>
    <row r="524" spans="24:28" ht="14.25" customHeight="1">
      <c r="X524" s="30"/>
      <c r="Z524" s="31"/>
      <c r="AA524" s="31"/>
      <c r="AB524" s="32"/>
    </row>
    <row r="525" spans="24:28" ht="14.25" customHeight="1">
      <c r="X525" s="30"/>
      <c r="Z525" s="31"/>
      <c r="AA525" s="31"/>
      <c r="AB525" s="32"/>
    </row>
    <row r="526" spans="24:28" ht="14.25" customHeight="1">
      <c r="X526" s="30"/>
      <c r="Z526" s="31"/>
      <c r="AA526" s="31"/>
      <c r="AB526" s="32"/>
    </row>
    <row r="527" spans="24:28" ht="14.25" customHeight="1">
      <c r="X527" s="30"/>
      <c r="Z527" s="31"/>
      <c r="AA527" s="31"/>
      <c r="AB527" s="32"/>
    </row>
    <row r="528" spans="24:28" ht="14.25" customHeight="1">
      <c r="X528" s="30"/>
      <c r="Z528" s="31"/>
      <c r="AA528" s="31"/>
      <c r="AB528" s="32"/>
    </row>
    <row r="529" spans="24:28" ht="14.25" customHeight="1">
      <c r="X529" s="30"/>
      <c r="Z529" s="31"/>
      <c r="AA529" s="31"/>
      <c r="AB529" s="32"/>
    </row>
    <row r="530" spans="24:28" ht="14.25" customHeight="1">
      <c r="X530" s="30"/>
      <c r="Z530" s="31"/>
      <c r="AA530" s="31"/>
      <c r="AB530" s="32"/>
    </row>
    <row r="531" spans="24:28" ht="14.25" customHeight="1">
      <c r="X531" s="30"/>
      <c r="Z531" s="31"/>
      <c r="AA531" s="31"/>
      <c r="AB531" s="32"/>
    </row>
    <row r="532" spans="24:28" ht="14.25" customHeight="1">
      <c r="X532" s="30"/>
      <c r="Z532" s="31"/>
      <c r="AA532" s="31"/>
      <c r="AB532" s="32"/>
    </row>
    <row r="533" spans="24:28" ht="14.25" customHeight="1">
      <c r="X533" s="30"/>
      <c r="Z533" s="31"/>
      <c r="AA533" s="31"/>
      <c r="AB533" s="32"/>
    </row>
    <row r="534" spans="24:28" ht="14.25" customHeight="1">
      <c r="X534" s="30"/>
      <c r="Z534" s="31"/>
      <c r="AA534" s="31"/>
      <c r="AB534" s="32"/>
    </row>
    <row r="535" spans="24:28" ht="14.25" customHeight="1">
      <c r="X535" s="30"/>
      <c r="Z535" s="31"/>
      <c r="AA535" s="31"/>
      <c r="AB535" s="32"/>
    </row>
    <row r="536" spans="24:28" ht="14.25" customHeight="1">
      <c r="X536" s="30"/>
      <c r="Z536" s="31"/>
      <c r="AA536" s="31"/>
      <c r="AB536" s="32"/>
    </row>
    <row r="537" spans="24:28" ht="14.25" customHeight="1">
      <c r="X537" s="30"/>
      <c r="Z537" s="31"/>
      <c r="AA537" s="31"/>
      <c r="AB537" s="32"/>
    </row>
    <row r="538" spans="24:28" ht="14.25" customHeight="1">
      <c r="X538" s="30"/>
      <c r="Z538" s="31"/>
      <c r="AA538" s="31"/>
      <c r="AB538" s="32"/>
    </row>
    <row r="539" spans="24:28" ht="14.25" customHeight="1">
      <c r="X539" s="30"/>
      <c r="Z539" s="31"/>
      <c r="AA539" s="31"/>
      <c r="AB539" s="32"/>
    </row>
    <row r="540" spans="24:28" ht="14.25" customHeight="1">
      <c r="X540" s="30"/>
      <c r="Z540" s="31"/>
      <c r="AA540" s="31"/>
      <c r="AB540" s="32"/>
    </row>
    <row r="541" spans="24:28" ht="14.25" customHeight="1">
      <c r="X541" s="30"/>
      <c r="Z541" s="31"/>
      <c r="AA541" s="31"/>
      <c r="AB541" s="32"/>
    </row>
    <row r="542" spans="24:28" ht="14.25" customHeight="1">
      <c r="X542" s="30"/>
      <c r="Z542" s="31"/>
      <c r="AA542" s="31"/>
      <c r="AB542" s="32"/>
    </row>
    <row r="543" spans="24:28" ht="14.25" customHeight="1">
      <c r="X543" s="30"/>
      <c r="Z543" s="31"/>
      <c r="AA543" s="31"/>
      <c r="AB543" s="32"/>
    </row>
    <row r="544" spans="24:28" ht="14.25" customHeight="1">
      <c r="X544" s="30"/>
      <c r="Z544" s="31"/>
      <c r="AA544" s="31"/>
      <c r="AB544" s="32"/>
    </row>
    <row r="545" spans="24:28" ht="14.25" customHeight="1">
      <c r="X545" s="30"/>
      <c r="Z545" s="31"/>
      <c r="AA545" s="31"/>
      <c r="AB545" s="32"/>
    </row>
    <row r="546" spans="24:28" ht="14.25" customHeight="1">
      <c r="X546" s="30"/>
      <c r="Z546" s="31"/>
      <c r="AA546" s="31"/>
      <c r="AB546" s="32"/>
    </row>
    <row r="547" spans="24:28" ht="14.25" customHeight="1">
      <c r="X547" s="30"/>
      <c r="Z547" s="31"/>
      <c r="AA547" s="31"/>
      <c r="AB547" s="32"/>
    </row>
    <row r="548" spans="24:28" ht="14.25" customHeight="1">
      <c r="X548" s="30"/>
      <c r="Z548" s="31"/>
      <c r="AA548" s="31"/>
      <c r="AB548" s="32"/>
    </row>
    <row r="549" spans="24:28" ht="14.25" customHeight="1">
      <c r="X549" s="30"/>
      <c r="Z549" s="31"/>
      <c r="AA549" s="31"/>
      <c r="AB549" s="32"/>
    </row>
    <row r="550" spans="24:28" ht="14.25" customHeight="1">
      <c r="X550" s="30"/>
      <c r="Z550" s="31"/>
      <c r="AA550" s="31"/>
      <c r="AB550" s="32"/>
    </row>
    <row r="551" spans="24:28" ht="14.25" customHeight="1">
      <c r="X551" s="30"/>
      <c r="Z551" s="31"/>
      <c r="AA551" s="31"/>
      <c r="AB551" s="32"/>
    </row>
    <row r="552" spans="24:28" ht="14.25" customHeight="1">
      <c r="X552" s="30"/>
      <c r="Z552" s="31"/>
      <c r="AA552" s="31"/>
      <c r="AB552" s="32"/>
    </row>
    <row r="553" spans="24:28" ht="14.25" customHeight="1">
      <c r="X553" s="30"/>
      <c r="Z553" s="31"/>
      <c r="AA553" s="31"/>
      <c r="AB553" s="32"/>
    </row>
    <row r="554" spans="24:28" ht="14.25" customHeight="1">
      <c r="X554" s="30"/>
      <c r="Z554" s="31"/>
      <c r="AA554" s="31"/>
      <c r="AB554" s="32"/>
    </row>
    <row r="555" spans="24:28" ht="14.25" customHeight="1">
      <c r="X555" s="30"/>
      <c r="Z555" s="31"/>
      <c r="AA555" s="31"/>
      <c r="AB555" s="32"/>
    </row>
    <row r="556" spans="24:28" ht="14.25" customHeight="1">
      <c r="X556" s="30"/>
      <c r="Z556" s="31"/>
      <c r="AA556" s="31"/>
      <c r="AB556" s="32"/>
    </row>
    <row r="557" spans="24:28" ht="14.25" customHeight="1">
      <c r="X557" s="30"/>
      <c r="Z557" s="31"/>
      <c r="AA557" s="31"/>
      <c r="AB557" s="32"/>
    </row>
    <row r="558" spans="24:28" ht="14.25" customHeight="1">
      <c r="X558" s="30"/>
      <c r="Z558" s="31"/>
      <c r="AA558" s="31"/>
      <c r="AB558" s="32"/>
    </row>
    <row r="559" spans="24:28" ht="14.25" customHeight="1">
      <c r="X559" s="30"/>
      <c r="Z559" s="31"/>
      <c r="AA559" s="31"/>
      <c r="AB559" s="32"/>
    </row>
    <row r="560" spans="24:28" ht="14.25" customHeight="1">
      <c r="X560" s="30"/>
      <c r="Z560" s="31"/>
      <c r="AA560" s="31"/>
      <c r="AB560" s="32"/>
    </row>
    <row r="561" spans="24:28" ht="14.25" customHeight="1">
      <c r="X561" s="30"/>
      <c r="Z561" s="31"/>
      <c r="AA561" s="31"/>
      <c r="AB561" s="32"/>
    </row>
    <row r="562" spans="24:28" ht="14.25" customHeight="1">
      <c r="X562" s="30"/>
      <c r="Z562" s="31"/>
      <c r="AA562" s="31"/>
      <c r="AB562" s="32"/>
    </row>
    <row r="563" spans="24:28" ht="14.25" customHeight="1">
      <c r="X563" s="30"/>
      <c r="Z563" s="31"/>
      <c r="AA563" s="31"/>
      <c r="AB563" s="32"/>
    </row>
    <row r="564" spans="24:28" ht="14.25" customHeight="1">
      <c r="X564" s="30"/>
      <c r="Z564" s="31"/>
      <c r="AA564" s="31"/>
      <c r="AB564" s="32"/>
    </row>
    <row r="565" spans="24:28" ht="14.25" customHeight="1">
      <c r="X565" s="30"/>
      <c r="Z565" s="31"/>
      <c r="AA565" s="31"/>
      <c r="AB565" s="32"/>
    </row>
    <row r="566" spans="24:28" ht="14.25" customHeight="1">
      <c r="X566" s="30"/>
      <c r="Z566" s="31"/>
      <c r="AA566" s="31"/>
      <c r="AB566" s="32"/>
    </row>
    <row r="567" spans="24:28" ht="14.25" customHeight="1">
      <c r="X567" s="30"/>
      <c r="Z567" s="31"/>
      <c r="AA567" s="31"/>
      <c r="AB567" s="32"/>
    </row>
    <row r="568" spans="24:28" ht="14.25" customHeight="1">
      <c r="X568" s="30"/>
      <c r="Z568" s="31"/>
      <c r="AA568" s="31"/>
      <c r="AB568" s="32"/>
    </row>
    <row r="569" spans="24:28" ht="14.25" customHeight="1">
      <c r="X569" s="30"/>
      <c r="Z569" s="31"/>
      <c r="AA569" s="31"/>
      <c r="AB569" s="32"/>
    </row>
    <row r="570" spans="24:28" ht="14.25" customHeight="1">
      <c r="X570" s="30"/>
      <c r="Z570" s="31"/>
      <c r="AA570" s="31"/>
      <c r="AB570" s="32"/>
    </row>
    <row r="571" spans="24:28" ht="14.25" customHeight="1">
      <c r="X571" s="30"/>
      <c r="Z571" s="31"/>
      <c r="AA571" s="31"/>
      <c r="AB571" s="32"/>
    </row>
    <row r="572" spans="24:28" ht="14.25" customHeight="1">
      <c r="X572" s="30"/>
      <c r="Z572" s="31"/>
      <c r="AA572" s="31"/>
      <c r="AB572" s="32"/>
    </row>
    <row r="573" spans="24:28" ht="14.25" customHeight="1">
      <c r="X573" s="30"/>
      <c r="Z573" s="31"/>
      <c r="AA573" s="31"/>
      <c r="AB573" s="32"/>
    </row>
    <row r="574" spans="24:28" ht="14.25" customHeight="1">
      <c r="X574" s="30"/>
      <c r="Z574" s="31"/>
      <c r="AA574" s="31"/>
      <c r="AB574" s="32"/>
    </row>
    <row r="575" spans="24:28" ht="14.25" customHeight="1">
      <c r="X575" s="30"/>
      <c r="Z575" s="31"/>
      <c r="AA575" s="31"/>
      <c r="AB575" s="32"/>
    </row>
    <row r="576" spans="24:28" ht="14.25" customHeight="1">
      <c r="X576" s="30"/>
      <c r="Z576" s="31"/>
      <c r="AA576" s="31"/>
      <c r="AB576" s="32"/>
    </row>
    <row r="577" spans="24:28" ht="14.25" customHeight="1">
      <c r="X577" s="30"/>
      <c r="Z577" s="31"/>
      <c r="AA577" s="31"/>
      <c r="AB577" s="32"/>
    </row>
    <row r="578" spans="24:28" ht="14.25" customHeight="1">
      <c r="X578" s="30"/>
      <c r="Z578" s="31"/>
      <c r="AA578" s="31"/>
      <c r="AB578" s="32"/>
    </row>
    <row r="579" spans="24:28" ht="14.25" customHeight="1">
      <c r="X579" s="30"/>
      <c r="Z579" s="31"/>
      <c r="AA579" s="31"/>
      <c r="AB579" s="32"/>
    </row>
    <row r="580" spans="24:28" ht="14.25" customHeight="1">
      <c r="X580" s="30"/>
      <c r="Z580" s="31"/>
      <c r="AA580" s="31"/>
      <c r="AB580" s="32"/>
    </row>
    <row r="581" spans="24:28" ht="14.25" customHeight="1">
      <c r="X581" s="30"/>
      <c r="Z581" s="31"/>
      <c r="AA581" s="31"/>
      <c r="AB581" s="32"/>
    </row>
    <row r="582" spans="24:28" ht="14.25" customHeight="1">
      <c r="X582" s="30"/>
      <c r="Z582" s="31"/>
      <c r="AA582" s="31"/>
      <c r="AB582" s="32"/>
    </row>
    <row r="583" spans="24:28" ht="14.25" customHeight="1">
      <c r="X583" s="30"/>
      <c r="Z583" s="31"/>
      <c r="AA583" s="31"/>
      <c r="AB583" s="32"/>
    </row>
    <row r="584" spans="24:28" ht="14.25" customHeight="1">
      <c r="X584" s="30"/>
      <c r="Z584" s="31"/>
      <c r="AA584" s="31"/>
      <c r="AB584" s="32"/>
    </row>
    <row r="585" spans="24:28" ht="14.25" customHeight="1">
      <c r="X585" s="30"/>
      <c r="Z585" s="31"/>
      <c r="AA585" s="31"/>
      <c r="AB585" s="32"/>
    </row>
    <row r="586" spans="24:28" ht="14.25" customHeight="1">
      <c r="X586" s="30"/>
      <c r="Z586" s="31"/>
      <c r="AA586" s="31"/>
      <c r="AB586" s="32"/>
    </row>
    <row r="587" spans="24:28" ht="14.25" customHeight="1">
      <c r="X587" s="30"/>
      <c r="Z587" s="31"/>
      <c r="AA587" s="31"/>
      <c r="AB587" s="32"/>
    </row>
    <row r="588" spans="24:28" ht="14.25" customHeight="1">
      <c r="X588" s="30"/>
      <c r="Z588" s="31"/>
      <c r="AA588" s="31"/>
      <c r="AB588" s="32"/>
    </row>
    <row r="589" spans="24:28" ht="14.25" customHeight="1">
      <c r="X589" s="30"/>
      <c r="Z589" s="31"/>
      <c r="AA589" s="31"/>
      <c r="AB589" s="32"/>
    </row>
    <row r="590" spans="24:28" ht="14.25" customHeight="1">
      <c r="X590" s="30"/>
      <c r="Z590" s="31"/>
      <c r="AA590" s="31"/>
      <c r="AB590" s="32"/>
    </row>
    <row r="591" spans="24:28" ht="14.25" customHeight="1">
      <c r="X591" s="30"/>
      <c r="Z591" s="31"/>
      <c r="AA591" s="31"/>
      <c r="AB591" s="32"/>
    </row>
    <row r="592" spans="24:28" ht="14.25" customHeight="1">
      <c r="X592" s="30"/>
      <c r="Z592" s="31"/>
      <c r="AA592" s="31"/>
      <c r="AB592" s="32"/>
    </row>
    <row r="593" spans="24:28" ht="14.25" customHeight="1">
      <c r="X593" s="30"/>
      <c r="Z593" s="31"/>
      <c r="AA593" s="31"/>
      <c r="AB593" s="32"/>
    </row>
    <row r="594" spans="24:28" ht="14.25" customHeight="1">
      <c r="X594" s="30"/>
      <c r="Z594" s="31"/>
      <c r="AA594" s="31"/>
      <c r="AB594" s="32"/>
    </row>
    <row r="595" spans="24:28" ht="14.25" customHeight="1">
      <c r="X595" s="30"/>
      <c r="Z595" s="31"/>
      <c r="AA595" s="31"/>
      <c r="AB595" s="32"/>
    </row>
    <row r="596" spans="24:28" ht="14.25" customHeight="1">
      <c r="X596" s="30"/>
      <c r="Z596" s="31"/>
      <c r="AA596" s="31"/>
      <c r="AB596" s="32"/>
    </row>
    <row r="597" spans="24:28" ht="14.25" customHeight="1">
      <c r="X597" s="30"/>
      <c r="Z597" s="31"/>
      <c r="AA597" s="31"/>
      <c r="AB597" s="32"/>
    </row>
    <row r="598" spans="24:28" ht="14.25" customHeight="1">
      <c r="X598" s="30"/>
      <c r="Z598" s="31"/>
      <c r="AA598" s="31"/>
      <c r="AB598" s="32"/>
    </row>
    <row r="599" spans="24:28" ht="14.25" customHeight="1">
      <c r="X599" s="30"/>
      <c r="Z599" s="31"/>
      <c r="AA599" s="31"/>
      <c r="AB599" s="32"/>
    </row>
    <row r="600" spans="24:28" ht="14.25" customHeight="1">
      <c r="X600" s="30"/>
      <c r="Z600" s="31"/>
      <c r="AA600" s="31"/>
      <c r="AB600" s="32"/>
    </row>
    <row r="601" spans="24:28" ht="14.25" customHeight="1">
      <c r="X601" s="30"/>
      <c r="Z601" s="31"/>
      <c r="AA601" s="31"/>
      <c r="AB601" s="32"/>
    </row>
    <row r="602" spans="24:28" ht="14.25" customHeight="1">
      <c r="X602" s="30"/>
      <c r="Z602" s="31"/>
      <c r="AA602" s="31"/>
      <c r="AB602" s="32"/>
    </row>
    <row r="603" spans="24:28" ht="14.25" customHeight="1">
      <c r="X603" s="30"/>
      <c r="Z603" s="31"/>
      <c r="AA603" s="31"/>
      <c r="AB603" s="32"/>
    </row>
    <row r="604" spans="24:28" ht="14.25" customHeight="1">
      <c r="X604" s="30"/>
      <c r="Z604" s="31"/>
      <c r="AA604" s="31"/>
      <c r="AB604" s="32"/>
    </row>
    <row r="605" spans="24:28" ht="14.25" customHeight="1">
      <c r="X605" s="30"/>
      <c r="Z605" s="31"/>
      <c r="AA605" s="31"/>
      <c r="AB605" s="32"/>
    </row>
    <row r="606" spans="24:28" ht="14.25" customHeight="1">
      <c r="X606" s="30"/>
      <c r="Z606" s="31"/>
      <c r="AA606" s="31"/>
      <c r="AB606" s="32"/>
    </row>
    <row r="607" spans="24:28" ht="14.25" customHeight="1">
      <c r="X607" s="30"/>
      <c r="Z607" s="31"/>
      <c r="AA607" s="31"/>
      <c r="AB607" s="32"/>
    </row>
    <row r="608" spans="24:28" ht="14.25" customHeight="1">
      <c r="X608" s="30"/>
      <c r="Z608" s="31"/>
      <c r="AA608" s="31"/>
      <c r="AB608" s="32"/>
    </row>
    <row r="609" spans="24:28" ht="14.25" customHeight="1">
      <c r="X609" s="30"/>
      <c r="Z609" s="31"/>
      <c r="AA609" s="31"/>
      <c r="AB609" s="32"/>
    </row>
    <row r="610" spans="24:28" ht="14.25" customHeight="1">
      <c r="X610" s="30"/>
      <c r="Z610" s="31"/>
      <c r="AA610" s="31"/>
      <c r="AB610" s="32"/>
    </row>
    <row r="611" spans="24:28" ht="14.25" customHeight="1">
      <c r="X611" s="30"/>
      <c r="Z611" s="31"/>
      <c r="AA611" s="31"/>
      <c r="AB611" s="32"/>
    </row>
    <row r="612" spans="24:28" ht="14.25" customHeight="1">
      <c r="X612" s="30"/>
      <c r="Z612" s="31"/>
      <c r="AA612" s="31"/>
      <c r="AB612" s="32"/>
    </row>
    <row r="613" spans="24:28" ht="14.25" customHeight="1">
      <c r="X613" s="30"/>
      <c r="Z613" s="31"/>
      <c r="AA613" s="31"/>
      <c r="AB613" s="32"/>
    </row>
    <row r="614" spans="24:28" ht="14.25" customHeight="1">
      <c r="X614" s="30"/>
      <c r="Z614" s="31"/>
      <c r="AA614" s="31"/>
      <c r="AB614" s="32"/>
    </row>
    <row r="615" spans="24:28" ht="14.25" customHeight="1">
      <c r="X615" s="30"/>
      <c r="Z615" s="31"/>
      <c r="AA615" s="31"/>
      <c r="AB615" s="32"/>
    </row>
    <row r="616" spans="24:28" ht="14.25" customHeight="1">
      <c r="X616" s="30"/>
      <c r="Z616" s="31"/>
      <c r="AA616" s="31"/>
      <c r="AB616" s="32"/>
    </row>
    <row r="617" spans="24:28" ht="14.25" customHeight="1">
      <c r="X617" s="30"/>
      <c r="Z617" s="31"/>
      <c r="AA617" s="31"/>
      <c r="AB617" s="32"/>
    </row>
    <row r="618" spans="24:28" ht="14.25" customHeight="1">
      <c r="X618" s="30"/>
      <c r="Z618" s="31"/>
      <c r="AA618" s="31"/>
      <c r="AB618" s="32"/>
    </row>
    <row r="619" spans="24:28" ht="14.25" customHeight="1">
      <c r="X619" s="30"/>
      <c r="Z619" s="31"/>
      <c r="AA619" s="31"/>
      <c r="AB619" s="32"/>
    </row>
    <row r="620" spans="24:28" ht="14.25" customHeight="1">
      <c r="X620" s="30"/>
      <c r="Z620" s="31"/>
      <c r="AA620" s="31"/>
      <c r="AB620" s="32"/>
    </row>
    <row r="621" spans="24:28" ht="14.25" customHeight="1">
      <c r="X621" s="30"/>
      <c r="Z621" s="31"/>
      <c r="AA621" s="31"/>
      <c r="AB621" s="32"/>
    </row>
    <row r="622" spans="24:28" ht="14.25" customHeight="1">
      <c r="X622" s="30"/>
      <c r="Z622" s="31"/>
      <c r="AA622" s="31"/>
      <c r="AB622" s="32"/>
    </row>
    <row r="623" spans="24:28" ht="14.25" customHeight="1">
      <c r="X623" s="30"/>
      <c r="Z623" s="31"/>
      <c r="AA623" s="31"/>
      <c r="AB623" s="32"/>
    </row>
    <row r="624" spans="24:28" ht="14.25" customHeight="1">
      <c r="X624" s="30"/>
      <c r="Z624" s="31"/>
      <c r="AA624" s="31"/>
      <c r="AB624" s="32"/>
    </row>
    <row r="625" spans="24:28" ht="14.25" customHeight="1">
      <c r="X625" s="30"/>
      <c r="Z625" s="31"/>
      <c r="AA625" s="31"/>
      <c r="AB625" s="32"/>
    </row>
    <row r="626" spans="24:28" ht="14.25" customHeight="1">
      <c r="X626" s="30"/>
      <c r="Z626" s="31"/>
      <c r="AA626" s="31"/>
      <c r="AB626" s="32"/>
    </row>
    <row r="627" spans="24:28" ht="14.25" customHeight="1">
      <c r="X627" s="30"/>
      <c r="Z627" s="31"/>
      <c r="AA627" s="31"/>
      <c r="AB627" s="32"/>
    </row>
    <row r="628" spans="24:28" ht="14.25" customHeight="1">
      <c r="X628" s="30"/>
      <c r="Z628" s="31"/>
      <c r="AA628" s="31"/>
      <c r="AB628" s="32"/>
    </row>
    <row r="629" spans="24:28" ht="14.25" customHeight="1">
      <c r="X629" s="30"/>
      <c r="Z629" s="31"/>
      <c r="AA629" s="31"/>
      <c r="AB629" s="32"/>
    </row>
    <row r="630" spans="24:28" ht="14.25" customHeight="1">
      <c r="X630" s="30"/>
      <c r="Z630" s="31"/>
      <c r="AA630" s="31"/>
      <c r="AB630" s="32"/>
    </row>
    <row r="631" spans="24:28" ht="14.25" customHeight="1">
      <c r="X631" s="30"/>
      <c r="Z631" s="31"/>
      <c r="AA631" s="31"/>
      <c r="AB631" s="32"/>
    </row>
    <row r="632" spans="24:28" ht="14.25" customHeight="1">
      <c r="X632" s="30"/>
      <c r="Z632" s="31"/>
      <c r="AA632" s="31"/>
      <c r="AB632" s="32"/>
    </row>
    <row r="633" spans="24:28" ht="14.25" customHeight="1">
      <c r="X633" s="30"/>
      <c r="Z633" s="31"/>
      <c r="AA633" s="31"/>
      <c r="AB633" s="32"/>
    </row>
    <row r="634" spans="24:28" ht="14.25" customHeight="1">
      <c r="X634" s="30"/>
      <c r="Z634" s="31"/>
      <c r="AA634" s="31"/>
      <c r="AB634" s="32"/>
    </row>
    <row r="635" spans="24:28" ht="14.25" customHeight="1">
      <c r="X635" s="30"/>
      <c r="Z635" s="31"/>
      <c r="AA635" s="31"/>
      <c r="AB635" s="32"/>
    </row>
    <row r="636" spans="24:28" ht="14.25" customHeight="1">
      <c r="X636" s="30"/>
      <c r="Z636" s="31"/>
      <c r="AA636" s="31"/>
      <c r="AB636" s="32"/>
    </row>
    <row r="637" spans="24:28" ht="14.25" customHeight="1">
      <c r="X637" s="30"/>
      <c r="Z637" s="31"/>
      <c r="AA637" s="31"/>
      <c r="AB637" s="32"/>
    </row>
    <row r="638" spans="24:28" ht="14.25" customHeight="1">
      <c r="X638" s="30"/>
      <c r="Z638" s="31"/>
      <c r="AA638" s="31"/>
      <c r="AB638" s="32"/>
    </row>
    <row r="639" spans="24:28" ht="14.25" customHeight="1">
      <c r="X639" s="30"/>
      <c r="Z639" s="31"/>
      <c r="AA639" s="31"/>
      <c r="AB639" s="32"/>
    </row>
    <row r="640" spans="24:28" ht="14.25" customHeight="1">
      <c r="X640" s="30"/>
      <c r="Z640" s="31"/>
      <c r="AA640" s="31"/>
      <c r="AB640" s="32"/>
    </row>
    <row r="641" spans="24:28" ht="14.25" customHeight="1">
      <c r="X641" s="30"/>
      <c r="Z641" s="31"/>
      <c r="AA641" s="31"/>
      <c r="AB641" s="32"/>
    </row>
    <row r="642" spans="24:28" ht="14.25" customHeight="1">
      <c r="X642" s="30"/>
      <c r="Z642" s="31"/>
      <c r="AA642" s="31"/>
      <c r="AB642" s="32"/>
    </row>
    <row r="643" spans="24:28" ht="14.25" customHeight="1">
      <c r="X643" s="30"/>
      <c r="Z643" s="31"/>
      <c r="AA643" s="31"/>
      <c r="AB643" s="32"/>
    </row>
    <row r="644" spans="24:28" ht="14.25" customHeight="1">
      <c r="X644" s="30"/>
      <c r="Z644" s="31"/>
      <c r="AA644" s="31"/>
      <c r="AB644" s="32"/>
    </row>
    <row r="645" spans="24:28" ht="14.25" customHeight="1">
      <c r="X645" s="30"/>
      <c r="Z645" s="31"/>
      <c r="AA645" s="31"/>
      <c r="AB645" s="32"/>
    </row>
    <row r="646" spans="24:28" ht="14.25" customHeight="1">
      <c r="X646" s="30"/>
      <c r="Z646" s="31"/>
      <c r="AA646" s="31"/>
      <c r="AB646" s="32"/>
    </row>
    <row r="647" spans="24:28" ht="14.25" customHeight="1">
      <c r="X647" s="30"/>
      <c r="Z647" s="31"/>
      <c r="AA647" s="31"/>
      <c r="AB647" s="32"/>
    </row>
    <row r="648" spans="24:28" ht="14.25" customHeight="1">
      <c r="X648" s="30"/>
      <c r="Z648" s="31"/>
      <c r="AA648" s="31"/>
      <c r="AB648" s="32"/>
    </row>
    <row r="649" spans="24:28" ht="14.25" customHeight="1">
      <c r="X649" s="30"/>
      <c r="Z649" s="31"/>
      <c r="AA649" s="31"/>
      <c r="AB649" s="32"/>
    </row>
    <row r="650" spans="24:28" ht="14.25" customHeight="1">
      <c r="X650" s="30"/>
      <c r="Z650" s="31"/>
      <c r="AA650" s="31"/>
      <c r="AB650" s="32"/>
    </row>
    <row r="651" spans="24:28" ht="14.25" customHeight="1">
      <c r="X651" s="30"/>
      <c r="Z651" s="31"/>
      <c r="AA651" s="31"/>
      <c r="AB651" s="32"/>
    </row>
    <row r="652" spans="24:28" ht="14.25" customHeight="1">
      <c r="X652" s="30"/>
      <c r="Z652" s="31"/>
      <c r="AA652" s="31"/>
      <c r="AB652" s="32"/>
    </row>
    <row r="653" spans="24:28" ht="14.25" customHeight="1">
      <c r="X653" s="30"/>
      <c r="Z653" s="31"/>
      <c r="AA653" s="31"/>
      <c r="AB653" s="32"/>
    </row>
    <row r="654" spans="24:28" ht="14.25" customHeight="1">
      <c r="X654" s="30"/>
      <c r="Z654" s="31"/>
      <c r="AA654" s="31"/>
      <c r="AB654" s="32"/>
    </row>
    <row r="655" spans="24:28" ht="14.25" customHeight="1">
      <c r="X655" s="30"/>
      <c r="Z655" s="31"/>
      <c r="AA655" s="31"/>
      <c r="AB655" s="32"/>
    </row>
    <row r="656" spans="24:28" ht="14.25" customHeight="1">
      <c r="X656" s="30"/>
      <c r="Z656" s="31"/>
      <c r="AA656" s="31"/>
      <c r="AB656" s="32"/>
    </row>
    <row r="657" spans="24:28" ht="14.25" customHeight="1">
      <c r="X657" s="30"/>
      <c r="Z657" s="31"/>
      <c r="AA657" s="31"/>
      <c r="AB657" s="32"/>
    </row>
    <row r="658" spans="24:28" ht="14.25" customHeight="1">
      <c r="X658" s="30"/>
      <c r="Z658" s="31"/>
      <c r="AA658" s="31"/>
      <c r="AB658" s="32"/>
    </row>
    <row r="659" spans="24:28" ht="14.25" customHeight="1">
      <c r="X659" s="30"/>
      <c r="Z659" s="31"/>
      <c r="AA659" s="31"/>
      <c r="AB659" s="32"/>
    </row>
    <row r="660" spans="24:28" ht="14.25" customHeight="1">
      <c r="X660" s="30"/>
      <c r="Z660" s="31"/>
      <c r="AA660" s="31"/>
      <c r="AB660" s="32"/>
    </row>
    <row r="661" spans="24:28" ht="14.25" customHeight="1">
      <c r="X661" s="30"/>
      <c r="Z661" s="31"/>
      <c r="AA661" s="31"/>
      <c r="AB661" s="32"/>
    </row>
    <row r="662" spans="24:28" ht="14.25" customHeight="1">
      <c r="X662" s="30"/>
      <c r="Z662" s="31"/>
      <c r="AA662" s="31"/>
      <c r="AB662" s="32"/>
    </row>
    <row r="663" spans="24:28" ht="14.25" customHeight="1">
      <c r="X663" s="30"/>
      <c r="Z663" s="31"/>
      <c r="AA663" s="31"/>
      <c r="AB663" s="32"/>
    </row>
    <row r="664" spans="24:28" ht="14.25" customHeight="1">
      <c r="X664" s="30"/>
      <c r="Z664" s="31"/>
      <c r="AA664" s="31"/>
      <c r="AB664" s="32"/>
    </row>
    <row r="665" spans="24:28" ht="14.25" customHeight="1">
      <c r="X665" s="30"/>
      <c r="Z665" s="31"/>
      <c r="AA665" s="31"/>
      <c r="AB665" s="32"/>
    </row>
    <row r="666" spans="24:28" ht="14.25" customHeight="1">
      <c r="X666" s="30"/>
      <c r="Z666" s="31"/>
      <c r="AA666" s="31"/>
      <c r="AB666" s="32"/>
    </row>
    <row r="667" spans="24:28" ht="14.25" customHeight="1">
      <c r="X667" s="30"/>
      <c r="Z667" s="31"/>
      <c r="AA667" s="31"/>
      <c r="AB667" s="32"/>
    </row>
    <row r="668" spans="24:28" ht="14.25" customHeight="1">
      <c r="X668" s="30"/>
      <c r="Z668" s="31"/>
      <c r="AA668" s="31"/>
      <c r="AB668" s="32"/>
    </row>
    <row r="669" spans="24:28" ht="14.25" customHeight="1">
      <c r="X669" s="30"/>
      <c r="Z669" s="31"/>
      <c r="AA669" s="31"/>
      <c r="AB669" s="32"/>
    </row>
    <row r="670" spans="24:28" ht="14.25" customHeight="1">
      <c r="X670" s="30"/>
      <c r="Z670" s="31"/>
      <c r="AA670" s="31"/>
      <c r="AB670" s="32"/>
    </row>
    <row r="671" spans="24:28" ht="14.25" customHeight="1">
      <c r="X671" s="30"/>
      <c r="Z671" s="31"/>
      <c r="AA671" s="31"/>
      <c r="AB671" s="32"/>
    </row>
    <row r="672" spans="24:28" ht="14.25" customHeight="1">
      <c r="X672" s="30"/>
      <c r="Z672" s="31"/>
      <c r="AA672" s="31"/>
      <c r="AB672" s="32"/>
    </row>
    <row r="673" spans="24:28" ht="14.25" customHeight="1">
      <c r="X673" s="30"/>
      <c r="Z673" s="31"/>
      <c r="AA673" s="31"/>
      <c r="AB673" s="32"/>
    </row>
    <row r="674" spans="24:28" ht="14.25" customHeight="1">
      <c r="X674" s="30"/>
      <c r="Z674" s="31"/>
      <c r="AA674" s="31"/>
      <c r="AB674" s="32"/>
    </row>
    <row r="675" spans="24:28" ht="14.25" customHeight="1">
      <c r="X675" s="30"/>
      <c r="Z675" s="31"/>
      <c r="AA675" s="31"/>
      <c r="AB675" s="32"/>
    </row>
    <row r="676" spans="24:28" ht="14.25" customHeight="1">
      <c r="X676" s="30"/>
      <c r="Z676" s="31"/>
      <c r="AA676" s="31"/>
      <c r="AB676" s="32"/>
    </row>
    <row r="677" spans="24:28" ht="14.25" customHeight="1">
      <c r="X677" s="30"/>
      <c r="Z677" s="31"/>
      <c r="AA677" s="31"/>
      <c r="AB677" s="32"/>
    </row>
    <row r="678" spans="24:28" ht="14.25" customHeight="1">
      <c r="X678" s="30"/>
      <c r="Z678" s="31"/>
      <c r="AA678" s="31"/>
      <c r="AB678" s="32"/>
    </row>
    <row r="679" spans="24:28" ht="14.25" customHeight="1">
      <c r="X679" s="30"/>
      <c r="Z679" s="31"/>
      <c r="AA679" s="31"/>
      <c r="AB679" s="32"/>
    </row>
    <row r="680" spans="24:28" ht="14.25" customHeight="1">
      <c r="X680" s="30"/>
      <c r="Z680" s="31"/>
      <c r="AA680" s="31"/>
      <c r="AB680" s="32"/>
    </row>
    <row r="681" spans="24:28" ht="14.25" customHeight="1">
      <c r="X681" s="30"/>
      <c r="Z681" s="31"/>
      <c r="AA681" s="31"/>
      <c r="AB681" s="32"/>
    </row>
    <row r="682" spans="24:28" ht="14.25" customHeight="1">
      <c r="X682" s="30"/>
      <c r="Z682" s="31"/>
      <c r="AA682" s="31"/>
      <c r="AB682" s="32"/>
    </row>
    <row r="683" spans="24:28" ht="14.25" customHeight="1">
      <c r="X683" s="30"/>
      <c r="Z683" s="31"/>
      <c r="AA683" s="31"/>
      <c r="AB683" s="32"/>
    </row>
    <row r="684" spans="24:28" ht="14.25" customHeight="1">
      <c r="X684" s="30"/>
      <c r="Z684" s="31"/>
      <c r="AA684" s="31"/>
      <c r="AB684" s="32"/>
    </row>
    <row r="685" spans="24:28" ht="14.25" customHeight="1">
      <c r="X685" s="30"/>
      <c r="Z685" s="31"/>
      <c r="AA685" s="31"/>
      <c r="AB685" s="32"/>
    </row>
    <row r="686" spans="24:28" ht="14.25" customHeight="1">
      <c r="X686" s="30"/>
      <c r="Z686" s="31"/>
      <c r="AA686" s="31"/>
      <c r="AB686" s="32"/>
    </row>
    <row r="687" spans="24:28" ht="14.25" customHeight="1">
      <c r="X687" s="30"/>
      <c r="Z687" s="31"/>
      <c r="AA687" s="31"/>
      <c r="AB687" s="32"/>
    </row>
    <row r="688" spans="24:28" ht="14.25" customHeight="1">
      <c r="X688" s="30"/>
      <c r="Z688" s="31"/>
      <c r="AA688" s="31"/>
      <c r="AB688" s="32"/>
    </row>
    <row r="689" spans="24:28" ht="14.25" customHeight="1">
      <c r="X689" s="30"/>
      <c r="Z689" s="31"/>
      <c r="AA689" s="31"/>
      <c r="AB689" s="32"/>
    </row>
    <row r="690" spans="24:28" ht="14.25" customHeight="1">
      <c r="X690" s="30"/>
      <c r="Z690" s="31"/>
      <c r="AA690" s="31"/>
      <c r="AB690" s="32"/>
    </row>
    <row r="691" spans="24:28" ht="14.25" customHeight="1">
      <c r="X691" s="30"/>
      <c r="Z691" s="31"/>
      <c r="AA691" s="31"/>
      <c r="AB691" s="32"/>
    </row>
    <row r="692" spans="24:28" ht="14.25" customHeight="1">
      <c r="X692" s="30"/>
      <c r="Z692" s="31"/>
      <c r="AA692" s="31"/>
      <c r="AB692" s="32"/>
    </row>
    <row r="693" spans="24:28" ht="14.25" customHeight="1">
      <c r="X693" s="30"/>
      <c r="Z693" s="31"/>
      <c r="AA693" s="31"/>
      <c r="AB693" s="32"/>
    </row>
    <row r="694" spans="24:28" ht="14.25" customHeight="1">
      <c r="X694" s="30"/>
      <c r="Z694" s="31"/>
      <c r="AA694" s="31"/>
      <c r="AB694" s="32"/>
    </row>
    <row r="695" spans="24:28" ht="14.25" customHeight="1">
      <c r="X695" s="30"/>
      <c r="Z695" s="31"/>
      <c r="AA695" s="31"/>
      <c r="AB695" s="32"/>
    </row>
    <row r="696" spans="24:28" ht="14.25" customHeight="1">
      <c r="X696" s="30"/>
      <c r="Z696" s="31"/>
      <c r="AA696" s="31"/>
      <c r="AB696" s="32"/>
    </row>
    <row r="697" spans="24:28" ht="14.25" customHeight="1">
      <c r="X697" s="30"/>
      <c r="Z697" s="31"/>
      <c r="AA697" s="31"/>
      <c r="AB697" s="32"/>
    </row>
    <row r="698" spans="24:28" ht="14.25" customHeight="1">
      <c r="X698" s="30"/>
      <c r="Z698" s="31"/>
      <c r="AA698" s="31"/>
      <c r="AB698" s="32"/>
    </row>
    <row r="699" spans="24:28" ht="14.25" customHeight="1">
      <c r="X699" s="30"/>
      <c r="Z699" s="31"/>
      <c r="AA699" s="31"/>
      <c r="AB699" s="32"/>
    </row>
    <row r="700" spans="24:28" ht="14.25" customHeight="1">
      <c r="X700" s="30"/>
      <c r="Z700" s="31"/>
      <c r="AA700" s="31"/>
      <c r="AB700" s="32"/>
    </row>
    <row r="701" spans="24:28" ht="14.25" customHeight="1">
      <c r="X701" s="30"/>
      <c r="Z701" s="31"/>
      <c r="AA701" s="31"/>
      <c r="AB701" s="32"/>
    </row>
    <row r="702" spans="24:28" ht="14.25" customHeight="1">
      <c r="X702" s="30"/>
      <c r="Z702" s="31"/>
      <c r="AA702" s="31"/>
      <c r="AB702" s="32"/>
    </row>
    <row r="703" spans="24:28" ht="14.25" customHeight="1">
      <c r="X703" s="30"/>
      <c r="Z703" s="31"/>
      <c r="AA703" s="31"/>
      <c r="AB703" s="32"/>
    </row>
    <row r="704" spans="24:28" ht="14.25" customHeight="1">
      <c r="X704" s="30"/>
      <c r="Z704" s="31"/>
      <c r="AA704" s="31"/>
      <c r="AB704" s="32"/>
    </row>
    <row r="705" spans="24:28" ht="14.25" customHeight="1">
      <c r="X705" s="30"/>
      <c r="Z705" s="31"/>
      <c r="AA705" s="31"/>
      <c r="AB705" s="32"/>
    </row>
    <row r="706" spans="24:28" ht="14.25" customHeight="1">
      <c r="X706" s="30"/>
      <c r="Z706" s="31"/>
      <c r="AA706" s="31"/>
      <c r="AB706" s="32"/>
    </row>
    <row r="707" spans="24:28" ht="14.25" customHeight="1">
      <c r="X707" s="30"/>
      <c r="Z707" s="31"/>
      <c r="AA707" s="31"/>
      <c r="AB707" s="32"/>
    </row>
    <row r="708" spans="24:28" ht="14.25" customHeight="1">
      <c r="X708" s="30"/>
      <c r="Z708" s="31"/>
      <c r="AA708" s="31"/>
      <c r="AB708" s="32"/>
    </row>
    <row r="709" spans="24:28" ht="14.25" customHeight="1">
      <c r="X709" s="30"/>
      <c r="Z709" s="31"/>
      <c r="AA709" s="31"/>
      <c r="AB709" s="32"/>
    </row>
    <row r="710" spans="24:28" ht="14.25" customHeight="1">
      <c r="X710" s="30"/>
      <c r="Z710" s="31"/>
      <c r="AA710" s="31"/>
      <c r="AB710" s="32"/>
    </row>
    <row r="711" spans="24:28" ht="14.25" customHeight="1">
      <c r="X711" s="30"/>
      <c r="Z711" s="31"/>
      <c r="AA711" s="31"/>
      <c r="AB711" s="32"/>
    </row>
    <row r="712" spans="24:28" ht="14.25" customHeight="1">
      <c r="X712" s="30"/>
      <c r="Z712" s="31"/>
      <c r="AA712" s="31"/>
      <c r="AB712" s="32"/>
    </row>
    <row r="713" spans="24:28" ht="14.25" customHeight="1">
      <c r="X713" s="30"/>
      <c r="Z713" s="31"/>
      <c r="AA713" s="31"/>
      <c r="AB713" s="32"/>
    </row>
    <row r="714" spans="24:28" ht="14.25" customHeight="1">
      <c r="X714" s="30"/>
      <c r="Z714" s="31"/>
      <c r="AA714" s="31"/>
      <c r="AB714" s="32"/>
    </row>
    <row r="715" spans="24:28" ht="14.25" customHeight="1">
      <c r="X715" s="30"/>
      <c r="Z715" s="31"/>
      <c r="AA715" s="31"/>
      <c r="AB715" s="32"/>
    </row>
    <row r="716" spans="24:28" ht="14.25" customHeight="1">
      <c r="X716" s="30"/>
      <c r="Z716" s="31"/>
      <c r="AA716" s="31"/>
      <c r="AB716" s="32"/>
    </row>
    <row r="717" spans="24:28" ht="14.25" customHeight="1">
      <c r="X717" s="30"/>
      <c r="Z717" s="31"/>
      <c r="AA717" s="31"/>
      <c r="AB717" s="32"/>
    </row>
    <row r="718" spans="24:28" ht="14.25" customHeight="1">
      <c r="X718" s="30"/>
      <c r="Z718" s="31"/>
      <c r="AA718" s="31"/>
      <c r="AB718" s="32"/>
    </row>
    <row r="719" spans="24:28" ht="14.25" customHeight="1">
      <c r="X719" s="30"/>
      <c r="Z719" s="31"/>
      <c r="AA719" s="31"/>
      <c r="AB719" s="32"/>
    </row>
    <row r="720" spans="24:28" ht="14.25" customHeight="1">
      <c r="X720" s="30"/>
      <c r="Z720" s="31"/>
      <c r="AA720" s="31"/>
      <c r="AB720" s="32"/>
    </row>
    <row r="721" spans="24:28" ht="14.25" customHeight="1">
      <c r="X721" s="30"/>
      <c r="Z721" s="31"/>
      <c r="AA721" s="31"/>
      <c r="AB721" s="32"/>
    </row>
    <row r="722" spans="24:28" ht="14.25" customHeight="1">
      <c r="X722" s="30"/>
      <c r="Z722" s="31"/>
      <c r="AA722" s="31"/>
      <c r="AB722" s="32"/>
    </row>
    <row r="723" spans="24:28" ht="14.25" customHeight="1">
      <c r="X723" s="30"/>
      <c r="Z723" s="31"/>
      <c r="AA723" s="31"/>
      <c r="AB723" s="32"/>
    </row>
    <row r="724" spans="24:28" ht="14.25" customHeight="1">
      <c r="X724" s="30"/>
      <c r="Z724" s="31"/>
      <c r="AA724" s="31"/>
      <c r="AB724" s="32"/>
    </row>
    <row r="725" spans="24:28" ht="14.25" customHeight="1">
      <c r="X725" s="30"/>
      <c r="Z725" s="31"/>
      <c r="AA725" s="31"/>
      <c r="AB725" s="32"/>
    </row>
    <row r="726" spans="24:28" ht="14.25" customHeight="1">
      <c r="X726" s="30"/>
      <c r="Z726" s="31"/>
      <c r="AA726" s="31"/>
      <c r="AB726" s="32"/>
    </row>
    <row r="727" spans="24:28" ht="14.25" customHeight="1">
      <c r="X727" s="30"/>
      <c r="Z727" s="31"/>
      <c r="AA727" s="31"/>
      <c r="AB727" s="32"/>
    </row>
    <row r="728" spans="24:28" ht="14.25" customHeight="1">
      <c r="X728" s="30"/>
      <c r="Z728" s="31"/>
      <c r="AA728" s="31"/>
      <c r="AB728" s="32"/>
    </row>
    <row r="729" spans="24:28" ht="14.25" customHeight="1">
      <c r="X729" s="30"/>
      <c r="Z729" s="31"/>
      <c r="AA729" s="31"/>
      <c r="AB729" s="32"/>
    </row>
    <row r="730" spans="24:28" ht="14.25" customHeight="1">
      <c r="X730" s="30"/>
      <c r="Z730" s="31"/>
      <c r="AA730" s="31"/>
      <c r="AB730" s="32"/>
    </row>
    <row r="731" spans="24:28" ht="14.25" customHeight="1">
      <c r="X731" s="30"/>
      <c r="Z731" s="31"/>
      <c r="AA731" s="31"/>
      <c r="AB731" s="32"/>
    </row>
    <row r="732" spans="24:28" ht="14.25" customHeight="1">
      <c r="X732" s="30"/>
      <c r="Z732" s="31"/>
      <c r="AA732" s="31"/>
      <c r="AB732" s="32"/>
    </row>
    <row r="733" spans="24:28" ht="14.25" customHeight="1">
      <c r="X733" s="30"/>
      <c r="Z733" s="31"/>
      <c r="AA733" s="31"/>
      <c r="AB733" s="32"/>
    </row>
    <row r="734" spans="24:28" ht="14.25" customHeight="1">
      <c r="X734" s="30"/>
      <c r="Z734" s="31"/>
      <c r="AA734" s="31"/>
      <c r="AB734" s="32"/>
    </row>
    <row r="735" spans="24:28" ht="14.25" customHeight="1">
      <c r="X735" s="30"/>
      <c r="Z735" s="31"/>
      <c r="AA735" s="31"/>
      <c r="AB735" s="32"/>
    </row>
    <row r="736" spans="24:28" ht="14.25" customHeight="1">
      <c r="X736" s="30"/>
      <c r="Z736" s="31"/>
      <c r="AA736" s="31"/>
      <c r="AB736" s="32"/>
    </row>
    <row r="737" spans="24:28" ht="14.25" customHeight="1">
      <c r="X737" s="30"/>
      <c r="Z737" s="31"/>
      <c r="AA737" s="31"/>
      <c r="AB737" s="32"/>
    </row>
    <row r="738" spans="24:28" ht="14.25" customHeight="1">
      <c r="X738" s="30"/>
      <c r="Z738" s="31"/>
      <c r="AA738" s="31"/>
      <c r="AB738" s="32"/>
    </row>
    <row r="739" spans="24:28" ht="14.25" customHeight="1">
      <c r="X739" s="30"/>
      <c r="Z739" s="31"/>
      <c r="AA739" s="31"/>
      <c r="AB739" s="32"/>
    </row>
    <row r="740" spans="24:28" ht="14.25" customHeight="1">
      <c r="X740" s="30"/>
      <c r="Z740" s="31"/>
      <c r="AA740" s="31"/>
      <c r="AB740" s="32"/>
    </row>
    <row r="741" spans="24:28" ht="14.25" customHeight="1">
      <c r="X741" s="30"/>
      <c r="Z741" s="31"/>
      <c r="AA741" s="31"/>
      <c r="AB741" s="32"/>
    </row>
    <row r="742" spans="24:28" ht="14.25" customHeight="1">
      <c r="X742" s="30"/>
      <c r="Z742" s="31"/>
      <c r="AA742" s="31"/>
      <c r="AB742" s="32"/>
    </row>
    <row r="743" spans="24:28" ht="14.25" customHeight="1">
      <c r="X743" s="30"/>
      <c r="Z743" s="31"/>
      <c r="AA743" s="31"/>
      <c r="AB743" s="32"/>
    </row>
    <row r="744" spans="24:28" ht="14.25" customHeight="1">
      <c r="X744" s="30"/>
      <c r="Z744" s="31"/>
      <c r="AA744" s="31"/>
      <c r="AB744" s="32"/>
    </row>
    <row r="745" spans="24:28" ht="14.25" customHeight="1">
      <c r="X745" s="30"/>
      <c r="Z745" s="31"/>
      <c r="AA745" s="31"/>
      <c r="AB745" s="32"/>
    </row>
    <row r="746" spans="24:28" ht="14.25" customHeight="1">
      <c r="X746" s="30"/>
      <c r="Z746" s="31"/>
      <c r="AA746" s="31"/>
      <c r="AB746" s="32"/>
    </row>
    <row r="747" spans="24:28" ht="14.25" customHeight="1">
      <c r="X747" s="30"/>
      <c r="Z747" s="31"/>
      <c r="AA747" s="31"/>
      <c r="AB747" s="32"/>
    </row>
    <row r="748" spans="24:28" ht="14.25" customHeight="1">
      <c r="X748" s="30"/>
      <c r="Z748" s="31"/>
      <c r="AA748" s="31"/>
      <c r="AB748" s="32"/>
    </row>
    <row r="749" spans="24:28" ht="14.25" customHeight="1">
      <c r="X749" s="30"/>
      <c r="Z749" s="31"/>
      <c r="AA749" s="31"/>
      <c r="AB749" s="32"/>
    </row>
    <row r="750" spans="24:28" ht="14.25" customHeight="1">
      <c r="X750" s="30"/>
      <c r="Z750" s="31"/>
      <c r="AA750" s="31"/>
      <c r="AB750" s="32"/>
    </row>
    <row r="751" spans="24:28" ht="14.25" customHeight="1">
      <c r="X751" s="30"/>
      <c r="Z751" s="31"/>
      <c r="AA751" s="31"/>
      <c r="AB751" s="32"/>
    </row>
    <row r="752" spans="24:28" ht="14.25" customHeight="1">
      <c r="X752" s="30"/>
      <c r="Z752" s="31"/>
      <c r="AA752" s="31"/>
      <c r="AB752" s="32"/>
    </row>
    <row r="753" spans="24:28" ht="14.25" customHeight="1">
      <c r="X753" s="30"/>
      <c r="Z753" s="31"/>
      <c r="AA753" s="31"/>
      <c r="AB753" s="32"/>
    </row>
    <row r="754" spans="24:28" ht="14.25" customHeight="1">
      <c r="X754" s="30"/>
      <c r="Z754" s="31"/>
      <c r="AA754" s="31"/>
      <c r="AB754" s="32"/>
    </row>
    <row r="755" spans="24:28" ht="14.25" customHeight="1">
      <c r="X755" s="30"/>
      <c r="Z755" s="31"/>
      <c r="AA755" s="31"/>
      <c r="AB755" s="32"/>
    </row>
    <row r="756" spans="24:28" ht="14.25" customHeight="1">
      <c r="X756" s="30"/>
      <c r="Z756" s="31"/>
      <c r="AA756" s="31"/>
      <c r="AB756" s="32"/>
    </row>
    <row r="757" spans="24:28" ht="14.25" customHeight="1">
      <c r="X757" s="30"/>
      <c r="Z757" s="31"/>
      <c r="AA757" s="31"/>
      <c r="AB757" s="32"/>
    </row>
    <row r="758" spans="24:28" ht="14.25" customHeight="1">
      <c r="X758" s="30"/>
      <c r="Z758" s="31"/>
      <c r="AA758" s="31"/>
      <c r="AB758" s="32"/>
    </row>
    <row r="759" spans="24:28" ht="14.25" customHeight="1">
      <c r="X759" s="30"/>
      <c r="Z759" s="31"/>
      <c r="AA759" s="31"/>
      <c r="AB759" s="32"/>
    </row>
    <row r="760" spans="24:28" ht="14.25" customHeight="1">
      <c r="X760" s="30"/>
      <c r="Z760" s="31"/>
      <c r="AA760" s="31"/>
      <c r="AB760" s="32"/>
    </row>
    <row r="761" spans="24:28" ht="14.25" customHeight="1">
      <c r="X761" s="30"/>
      <c r="Z761" s="31"/>
      <c r="AA761" s="31"/>
      <c r="AB761" s="32"/>
    </row>
    <row r="762" spans="24:28" ht="14.25" customHeight="1">
      <c r="X762" s="30"/>
      <c r="Z762" s="31"/>
      <c r="AA762" s="31"/>
      <c r="AB762" s="32"/>
    </row>
    <row r="763" spans="24:28" ht="14.25" customHeight="1">
      <c r="X763" s="30"/>
      <c r="Z763" s="31"/>
      <c r="AA763" s="31"/>
      <c r="AB763" s="32"/>
    </row>
    <row r="764" spans="24:28" ht="14.25" customHeight="1">
      <c r="X764" s="30"/>
      <c r="Z764" s="31"/>
      <c r="AA764" s="31"/>
      <c r="AB764" s="32"/>
    </row>
    <row r="765" spans="24:28" ht="14.25" customHeight="1">
      <c r="X765" s="30"/>
      <c r="Z765" s="31"/>
      <c r="AA765" s="31"/>
      <c r="AB765" s="32"/>
    </row>
    <row r="766" spans="24:28" ht="14.25" customHeight="1">
      <c r="X766" s="30"/>
      <c r="Z766" s="31"/>
      <c r="AA766" s="31"/>
      <c r="AB766" s="32"/>
    </row>
    <row r="767" spans="24:28" ht="14.25" customHeight="1">
      <c r="X767" s="30"/>
      <c r="Z767" s="31"/>
      <c r="AA767" s="31"/>
      <c r="AB767" s="32"/>
    </row>
    <row r="768" spans="24:28" ht="14.25" customHeight="1">
      <c r="X768" s="30"/>
      <c r="Z768" s="31"/>
      <c r="AA768" s="31"/>
      <c r="AB768" s="32"/>
    </row>
    <row r="769" spans="24:28" ht="14.25" customHeight="1">
      <c r="X769" s="30"/>
      <c r="Z769" s="31"/>
      <c r="AA769" s="31"/>
      <c r="AB769" s="32"/>
    </row>
    <row r="770" spans="24:28" ht="14.25" customHeight="1">
      <c r="X770" s="30"/>
      <c r="Z770" s="31"/>
      <c r="AA770" s="31"/>
      <c r="AB770" s="32"/>
    </row>
    <row r="771" spans="24:28" ht="14.25" customHeight="1">
      <c r="X771" s="30"/>
      <c r="Z771" s="31"/>
      <c r="AA771" s="31"/>
      <c r="AB771" s="32"/>
    </row>
    <row r="772" spans="24:28" ht="14.25" customHeight="1">
      <c r="X772" s="30"/>
      <c r="Z772" s="31"/>
      <c r="AA772" s="31"/>
      <c r="AB772" s="32"/>
    </row>
    <row r="773" spans="24:28" ht="14.25" customHeight="1">
      <c r="X773" s="30"/>
      <c r="Z773" s="31"/>
      <c r="AA773" s="31"/>
      <c r="AB773" s="32"/>
    </row>
    <row r="774" spans="24:28" ht="14.25" customHeight="1">
      <c r="X774" s="30"/>
      <c r="Z774" s="31"/>
      <c r="AA774" s="31"/>
      <c r="AB774" s="32"/>
    </row>
    <row r="775" spans="24:28" ht="14.25" customHeight="1">
      <c r="X775" s="30"/>
      <c r="Z775" s="31"/>
      <c r="AA775" s="31"/>
      <c r="AB775" s="32"/>
    </row>
    <row r="776" spans="24:28" ht="14.25" customHeight="1">
      <c r="X776" s="30"/>
      <c r="Z776" s="31"/>
      <c r="AA776" s="31"/>
      <c r="AB776" s="32"/>
    </row>
    <row r="777" spans="24:28" ht="14.25" customHeight="1">
      <c r="X777" s="30"/>
      <c r="Z777" s="31"/>
      <c r="AA777" s="31"/>
      <c r="AB777" s="32"/>
    </row>
    <row r="778" spans="24:28" ht="14.25" customHeight="1">
      <c r="X778" s="30"/>
      <c r="Z778" s="31"/>
      <c r="AA778" s="31"/>
      <c r="AB778" s="32"/>
    </row>
    <row r="779" spans="24:28" ht="14.25" customHeight="1">
      <c r="X779" s="30"/>
      <c r="Z779" s="31"/>
      <c r="AA779" s="31"/>
      <c r="AB779" s="32"/>
    </row>
    <row r="780" spans="24:28" ht="14.25" customHeight="1">
      <c r="X780" s="30"/>
      <c r="Z780" s="31"/>
      <c r="AA780" s="31"/>
      <c r="AB780" s="32"/>
    </row>
    <row r="781" spans="24:28" ht="14.25" customHeight="1">
      <c r="X781" s="30"/>
      <c r="Z781" s="31"/>
      <c r="AA781" s="31"/>
      <c r="AB781" s="32"/>
    </row>
    <row r="782" spans="24:28" ht="14.25" customHeight="1">
      <c r="X782" s="30"/>
      <c r="Z782" s="31"/>
      <c r="AA782" s="31"/>
      <c r="AB782" s="32"/>
    </row>
    <row r="783" spans="24:28" ht="14.25" customHeight="1">
      <c r="X783" s="30"/>
      <c r="Z783" s="31"/>
      <c r="AA783" s="31"/>
      <c r="AB783" s="32"/>
    </row>
    <row r="784" spans="24:28" ht="14.25" customHeight="1">
      <c r="X784" s="30"/>
      <c r="Z784" s="31"/>
      <c r="AA784" s="31"/>
      <c r="AB784" s="32"/>
    </row>
    <row r="785" spans="24:28" ht="14.25" customHeight="1">
      <c r="X785" s="30"/>
      <c r="Z785" s="31"/>
      <c r="AA785" s="31"/>
      <c r="AB785" s="32"/>
    </row>
    <row r="786" spans="24:28" ht="14.25" customHeight="1">
      <c r="X786" s="30"/>
      <c r="Z786" s="31"/>
      <c r="AA786" s="31"/>
      <c r="AB786" s="32"/>
    </row>
    <row r="787" spans="24:28" ht="14.25" customHeight="1">
      <c r="X787" s="30"/>
      <c r="Z787" s="31"/>
      <c r="AA787" s="31"/>
      <c r="AB787" s="32"/>
    </row>
    <row r="788" spans="24:28" ht="14.25" customHeight="1">
      <c r="X788" s="30"/>
      <c r="Z788" s="31"/>
      <c r="AA788" s="31"/>
      <c r="AB788" s="32"/>
    </row>
    <row r="789" spans="24:28" ht="14.25" customHeight="1">
      <c r="X789" s="30"/>
      <c r="Z789" s="31"/>
      <c r="AA789" s="31"/>
      <c r="AB789" s="32"/>
    </row>
    <row r="790" spans="24:28" ht="14.25" customHeight="1">
      <c r="X790" s="30"/>
      <c r="Z790" s="31"/>
      <c r="AA790" s="31"/>
      <c r="AB790" s="32"/>
    </row>
    <row r="791" spans="24:28" ht="14.25" customHeight="1">
      <c r="X791" s="30"/>
      <c r="Z791" s="31"/>
      <c r="AA791" s="31"/>
      <c r="AB791" s="32"/>
    </row>
    <row r="792" spans="24:28" ht="14.25" customHeight="1">
      <c r="X792" s="30"/>
      <c r="Z792" s="31"/>
      <c r="AA792" s="31"/>
      <c r="AB792" s="32"/>
    </row>
    <row r="793" spans="24:28" ht="14.25" customHeight="1">
      <c r="X793" s="30"/>
      <c r="Z793" s="31"/>
      <c r="AA793" s="31"/>
      <c r="AB793" s="32"/>
    </row>
    <row r="794" spans="24:28" ht="14.25" customHeight="1">
      <c r="X794" s="30"/>
      <c r="Z794" s="31"/>
      <c r="AA794" s="31"/>
      <c r="AB794" s="32"/>
    </row>
    <row r="795" spans="24:28" ht="14.25" customHeight="1">
      <c r="X795" s="30"/>
      <c r="Z795" s="31"/>
      <c r="AA795" s="31"/>
      <c r="AB795" s="32"/>
    </row>
    <row r="796" spans="24:28" ht="14.25" customHeight="1">
      <c r="X796" s="30"/>
      <c r="Z796" s="31"/>
      <c r="AA796" s="31"/>
      <c r="AB796" s="32"/>
    </row>
    <row r="797" spans="24:28" ht="14.25" customHeight="1">
      <c r="X797" s="30"/>
      <c r="Z797" s="31"/>
      <c r="AA797" s="31"/>
      <c r="AB797" s="32"/>
    </row>
    <row r="798" spans="24:28" ht="14.25" customHeight="1">
      <c r="X798" s="30"/>
      <c r="Z798" s="31"/>
      <c r="AA798" s="31"/>
      <c r="AB798" s="32"/>
    </row>
    <row r="799" spans="24:28" ht="14.25" customHeight="1">
      <c r="X799" s="30"/>
      <c r="Z799" s="31"/>
      <c r="AA799" s="31"/>
      <c r="AB799" s="32"/>
    </row>
    <row r="800" spans="24:28" ht="14.25" customHeight="1">
      <c r="X800" s="30"/>
      <c r="Z800" s="31"/>
      <c r="AA800" s="31"/>
      <c r="AB800" s="32"/>
    </row>
    <row r="801" spans="24:28" ht="14.25" customHeight="1">
      <c r="X801" s="30"/>
      <c r="Z801" s="31"/>
      <c r="AA801" s="31"/>
      <c r="AB801" s="32"/>
    </row>
    <row r="802" spans="24:28" ht="14.25" customHeight="1">
      <c r="X802" s="30"/>
      <c r="Z802" s="31"/>
      <c r="AA802" s="31"/>
      <c r="AB802" s="32"/>
    </row>
    <row r="803" spans="24:28" ht="14.25" customHeight="1">
      <c r="X803" s="30"/>
      <c r="Z803" s="31"/>
      <c r="AA803" s="31"/>
      <c r="AB803" s="32"/>
    </row>
    <row r="804" spans="24:28" ht="14.25" customHeight="1">
      <c r="X804" s="30"/>
      <c r="Z804" s="31"/>
      <c r="AA804" s="31"/>
      <c r="AB804" s="32"/>
    </row>
    <row r="805" spans="24:28" ht="14.25" customHeight="1">
      <c r="X805" s="30"/>
      <c r="Z805" s="31"/>
      <c r="AA805" s="31"/>
      <c r="AB805" s="32"/>
    </row>
    <row r="806" spans="24:28" ht="14.25" customHeight="1">
      <c r="X806" s="30"/>
      <c r="Z806" s="31"/>
      <c r="AA806" s="31"/>
      <c r="AB806" s="32"/>
    </row>
    <row r="807" spans="24:28" ht="14.25" customHeight="1">
      <c r="X807" s="30"/>
      <c r="Z807" s="31"/>
      <c r="AA807" s="31"/>
      <c r="AB807" s="32"/>
    </row>
    <row r="808" spans="24:28" ht="14.25" customHeight="1">
      <c r="X808" s="30"/>
      <c r="Z808" s="31"/>
      <c r="AA808" s="31"/>
      <c r="AB808" s="32"/>
    </row>
    <row r="809" spans="24:28" ht="14.25" customHeight="1">
      <c r="X809" s="30"/>
      <c r="Z809" s="31"/>
      <c r="AA809" s="31"/>
      <c r="AB809" s="32"/>
    </row>
    <row r="810" spans="24:28" ht="14.25" customHeight="1">
      <c r="X810" s="30"/>
      <c r="Z810" s="31"/>
      <c r="AA810" s="31"/>
      <c r="AB810" s="32"/>
    </row>
    <row r="811" spans="24:28" ht="14.25" customHeight="1">
      <c r="X811" s="30"/>
      <c r="Z811" s="31"/>
      <c r="AA811" s="31"/>
      <c r="AB811" s="32"/>
    </row>
    <row r="812" spans="24:28" ht="14.25" customHeight="1">
      <c r="X812" s="30"/>
      <c r="Z812" s="31"/>
      <c r="AA812" s="31"/>
      <c r="AB812" s="32"/>
    </row>
    <row r="813" spans="24:28" ht="14.25" customHeight="1">
      <c r="X813" s="30"/>
      <c r="Z813" s="31"/>
      <c r="AA813" s="31"/>
      <c r="AB813" s="32"/>
    </row>
    <row r="814" spans="24:28" ht="14.25" customHeight="1">
      <c r="X814" s="30"/>
      <c r="Z814" s="31"/>
      <c r="AA814" s="31"/>
      <c r="AB814" s="32"/>
    </row>
    <row r="815" spans="24:28" ht="14.25" customHeight="1">
      <c r="X815" s="30"/>
      <c r="Z815" s="31"/>
      <c r="AA815" s="31"/>
      <c r="AB815" s="32"/>
    </row>
    <row r="816" spans="24:28" ht="14.25" customHeight="1">
      <c r="X816" s="30"/>
      <c r="Z816" s="31"/>
      <c r="AA816" s="31"/>
      <c r="AB816" s="32"/>
    </row>
    <row r="817" spans="24:28" ht="14.25" customHeight="1">
      <c r="X817" s="30"/>
      <c r="Z817" s="31"/>
      <c r="AA817" s="31"/>
      <c r="AB817" s="32"/>
    </row>
    <row r="818" spans="24:28" ht="14.25" customHeight="1">
      <c r="X818" s="30"/>
      <c r="Z818" s="31"/>
      <c r="AA818" s="31"/>
      <c r="AB818" s="32"/>
    </row>
    <row r="819" spans="24:28" ht="14.25" customHeight="1">
      <c r="X819" s="30"/>
      <c r="Z819" s="31"/>
      <c r="AA819" s="31"/>
      <c r="AB819" s="32"/>
    </row>
    <row r="820" spans="24:28" ht="14.25" customHeight="1">
      <c r="X820" s="30"/>
      <c r="Z820" s="31"/>
      <c r="AA820" s="31"/>
      <c r="AB820" s="32"/>
    </row>
    <row r="821" spans="24:28" ht="14.25" customHeight="1">
      <c r="X821" s="30"/>
      <c r="Z821" s="31"/>
      <c r="AA821" s="31"/>
      <c r="AB821" s="32"/>
    </row>
    <row r="822" spans="24:28" ht="14.25" customHeight="1">
      <c r="X822" s="30"/>
      <c r="Z822" s="31"/>
      <c r="AA822" s="31"/>
      <c r="AB822" s="32"/>
    </row>
    <row r="823" spans="24:28" ht="14.25" customHeight="1">
      <c r="X823" s="30"/>
      <c r="Z823" s="31"/>
      <c r="AA823" s="31"/>
      <c r="AB823" s="32"/>
    </row>
    <row r="824" spans="24:28" ht="14.25" customHeight="1">
      <c r="X824" s="30"/>
      <c r="Z824" s="31"/>
      <c r="AA824" s="31"/>
      <c r="AB824" s="32"/>
    </row>
    <row r="825" spans="24:28" ht="14.25" customHeight="1">
      <c r="X825" s="30"/>
      <c r="Z825" s="31"/>
      <c r="AA825" s="31"/>
      <c r="AB825" s="32"/>
    </row>
    <row r="826" spans="24:28" ht="14.25" customHeight="1">
      <c r="X826" s="30"/>
      <c r="Z826" s="31"/>
      <c r="AA826" s="31"/>
      <c r="AB826" s="32"/>
    </row>
    <row r="827" spans="24:28" ht="14.25" customHeight="1">
      <c r="X827" s="30"/>
      <c r="Z827" s="31"/>
      <c r="AA827" s="31"/>
      <c r="AB827" s="32"/>
    </row>
    <row r="828" spans="24:28" ht="14.25" customHeight="1">
      <c r="X828" s="30"/>
      <c r="Z828" s="31"/>
      <c r="AA828" s="31"/>
      <c r="AB828" s="32"/>
    </row>
    <row r="829" spans="24:28" ht="14.25" customHeight="1">
      <c r="X829" s="30"/>
      <c r="Z829" s="31"/>
      <c r="AA829" s="31"/>
      <c r="AB829" s="32"/>
    </row>
    <row r="830" spans="24:28" ht="14.25" customHeight="1">
      <c r="X830" s="30"/>
      <c r="Z830" s="31"/>
      <c r="AA830" s="31"/>
      <c r="AB830" s="32"/>
    </row>
    <row r="831" spans="24:28" ht="14.25" customHeight="1">
      <c r="X831" s="30"/>
      <c r="Z831" s="31"/>
      <c r="AA831" s="31"/>
      <c r="AB831" s="32"/>
    </row>
    <row r="832" spans="24:28" ht="14.25" customHeight="1">
      <c r="X832" s="30"/>
      <c r="Z832" s="31"/>
      <c r="AA832" s="31"/>
      <c r="AB832" s="32"/>
    </row>
    <row r="833" spans="24:28" ht="14.25" customHeight="1">
      <c r="X833" s="30"/>
      <c r="Z833" s="31"/>
      <c r="AA833" s="31"/>
      <c r="AB833" s="32"/>
    </row>
    <row r="834" spans="24:28" ht="14.25" customHeight="1">
      <c r="X834" s="30"/>
      <c r="Z834" s="31"/>
      <c r="AA834" s="31"/>
      <c r="AB834" s="32"/>
    </row>
    <row r="835" spans="24:28" ht="14.25" customHeight="1">
      <c r="X835" s="30"/>
      <c r="Z835" s="31"/>
      <c r="AA835" s="31"/>
      <c r="AB835" s="32"/>
    </row>
    <row r="836" spans="24:28" ht="14.25" customHeight="1">
      <c r="X836" s="30"/>
      <c r="Z836" s="31"/>
      <c r="AA836" s="31"/>
      <c r="AB836" s="32"/>
    </row>
    <row r="837" spans="24:28" ht="14.25" customHeight="1">
      <c r="X837" s="30"/>
      <c r="Z837" s="31"/>
      <c r="AA837" s="31"/>
      <c r="AB837" s="32"/>
    </row>
    <row r="838" spans="24:28" ht="14.25" customHeight="1">
      <c r="X838" s="30"/>
      <c r="Z838" s="31"/>
      <c r="AA838" s="31"/>
      <c r="AB838" s="32"/>
    </row>
    <row r="839" spans="24:28" ht="14.25" customHeight="1">
      <c r="X839" s="30"/>
      <c r="Z839" s="31"/>
      <c r="AA839" s="31"/>
      <c r="AB839" s="32"/>
    </row>
    <row r="840" spans="24:28" ht="14.25" customHeight="1">
      <c r="X840" s="30"/>
      <c r="Z840" s="31"/>
      <c r="AA840" s="31"/>
      <c r="AB840" s="32"/>
    </row>
    <row r="841" spans="24:28" ht="14.25" customHeight="1">
      <c r="X841" s="30"/>
      <c r="Z841" s="31"/>
      <c r="AA841" s="31"/>
      <c r="AB841" s="32"/>
    </row>
    <row r="842" spans="24:28" ht="14.25" customHeight="1">
      <c r="X842" s="30"/>
      <c r="Z842" s="31"/>
      <c r="AA842" s="31"/>
      <c r="AB842" s="32"/>
    </row>
    <row r="843" spans="24:28" ht="14.25" customHeight="1">
      <c r="X843" s="30"/>
      <c r="Z843" s="31"/>
      <c r="AA843" s="31"/>
      <c r="AB843" s="32"/>
    </row>
    <row r="844" spans="24:28" ht="14.25" customHeight="1">
      <c r="X844" s="30"/>
      <c r="Z844" s="31"/>
      <c r="AA844" s="31"/>
      <c r="AB844" s="32"/>
    </row>
    <row r="845" spans="24:28" ht="14.25" customHeight="1">
      <c r="X845" s="30"/>
      <c r="Z845" s="31"/>
      <c r="AA845" s="31"/>
      <c r="AB845" s="32"/>
    </row>
    <row r="846" spans="24:28" ht="14.25" customHeight="1">
      <c r="X846" s="30"/>
      <c r="Z846" s="31"/>
      <c r="AA846" s="31"/>
      <c r="AB846" s="32"/>
    </row>
    <row r="847" spans="24:28" ht="14.25" customHeight="1">
      <c r="X847" s="30"/>
      <c r="Z847" s="31"/>
      <c r="AA847" s="31"/>
      <c r="AB847" s="32"/>
    </row>
    <row r="848" spans="24:28" ht="14.25" customHeight="1">
      <c r="X848" s="30"/>
      <c r="Z848" s="31"/>
      <c r="AA848" s="31"/>
      <c r="AB848" s="32"/>
    </row>
    <row r="849" spans="24:28" ht="14.25" customHeight="1">
      <c r="X849" s="30"/>
      <c r="Z849" s="31"/>
      <c r="AA849" s="31"/>
      <c r="AB849" s="32"/>
    </row>
    <row r="850" spans="24:28" ht="14.25" customHeight="1">
      <c r="X850" s="30"/>
      <c r="Z850" s="31"/>
      <c r="AA850" s="31"/>
      <c r="AB850" s="32"/>
    </row>
    <row r="851" spans="24:28" ht="14.25" customHeight="1">
      <c r="X851" s="30"/>
      <c r="Z851" s="31"/>
      <c r="AA851" s="31"/>
      <c r="AB851" s="32"/>
    </row>
    <row r="852" spans="24:28" ht="14.25" customHeight="1">
      <c r="X852" s="30"/>
      <c r="Z852" s="31"/>
      <c r="AA852" s="31"/>
      <c r="AB852" s="32"/>
    </row>
    <row r="853" spans="24:28" ht="14.25" customHeight="1">
      <c r="X853" s="30"/>
      <c r="Z853" s="31"/>
      <c r="AA853" s="31"/>
      <c r="AB853" s="32"/>
    </row>
    <row r="854" spans="24:28" ht="14.25" customHeight="1">
      <c r="X854" s="30"/>
      <c r="Z854" s="31"/>
      <c r="AA854" s="31"/>
      <c r="AB854" s="32"/>
    </row>
    <row r="855" spans="24:28" ht="14.25" customHeight="1">
      <c r="X855" s="30"/>
      <c r="Z855" s="31"/>
      <c r="AA855" s="31"/>
      <c r="AB855" s="32"/>
    </row>
    <row r="856" spans="24:28" ht="14.25" customHeight="1">
      <c r="X856" s="30"/>
      <c r="Z856" s="31"/>
      <c r="AA856" s="31"/>
      <c r="AB856" s="32"/>
    </row>
    <row r="857" spans="24:28" ht="14.25" customHeight="1">
      <c r="X857" s="30"/>
      <c r="Z857" s="31"/>
      <c r="AA857" s="31"/>
      <c r="AB857" s="32"/>
    </row>
    <row r="858" spans="24:28" ht="14.25" customHeight="1">
      <c r="X858" s="30"/>
      <c r="Z858" s="31"/>
      <c r="AA858" s="31"/>
      <c r="AB858" s="32"/>
    </row>
    <row r="859" spans="24:28" ht="14.25" customHeight="1">
      <c r="X859" s="30"/>
      <c r="Z859" s="31"/>
      <c r="AA859" s="31"/>
      <c r="AB859" s="32"/>
    </row>
    <row r="860" spans="24:28" ht="14.25" customHeight="1">
      <c r="X860" s="30"/>
      <c r="Z860" s="31"/>
      <c r="AA860" s="31"/>
      <c r="AB860" s="32"/>
    </row>
    <row r="861" spans="24:28" ht="14.25" customHeight="1">
      <c r="X861" s="30"/>
      <c r="Z861" s="31"/>
      <c r="AA861" s="31"/>
      <c r="AB861" s="32"/>
    </row>
    <row r="862" spans="24:28" ht="14.25" customHeight="1">
      <c r="X862" s="30"/>
      <c r="Z862" s="31"/>
      <c r="AA862" s="31"/>
      <c r="AB862" s="32"/>
    </row>
    <row r="863" spans="24:28" ht="14.25" customHeight="1">
      <c r="X863" s="30"/>
      <c r="Z863" s="31"/>
      <c r="AA863" s="31"/>
      <c r="AB863" s="32"/>
    </row>
    <row r="864" spans="24:28" ht="14.25" customHeight="1">
      <c r="X864" s="30"/>
      <c r="Z864" s="31"/>
      <c r="AA864" s="31"/>
      <c r="AB864" s="32"/>
    </row>
    <row r="865" spans="24:28" ht="14.25" customHeight="1">
      <c r="X865" s="30"/>
      <c r="Z865" s="31"/>
      <c r="AA865" s="31"/>
      <c r="AB865" s="32"/>
    </row>
    <row r="866" spans="24:28" ht="14.25" customHeight="1">
      <c r="X866" s="30"/>
      <c r="Z866" s="31"/>
      <c r="AA866" s="31"/>
      <c r="AB866" s="32"/>
    </row>
    <row r="867" spans="24:28" ht="14.25" customHeight="1">
      <c r="X867" s="30"/>
      <c r="Z867" s="31"/>
      <c r="AA867" s="31"/>
      <c r="AB867" s="32"/>
    </row>
    <row r="868" spans="24:28" ht="14.25" customHeight="1">
      <c r="X868" s="30"/>
      <c r="Z868" s="31"/>
      <c r="AA868" s="31"/>
      <c r="AB868" s="32"/>
    </row>
    <row r="869" spans="24:28" ht="14.25" customHeight="1">
      <c r="X869" s="30"/>
      <c r="Z869" s="31"/>
      <c r="AA869" s="31"/>
      <c r="AB869" s="32"/>
    </row>
    <row r="870" spans="24:28" ht="14.25" customHeight="1">
      <c r="X870" s="30"/>
      <c r="Z870" s="31"/>
      <c r="AA870" s="31"/>
      <c r="AB870" s="32"/>
    </row>
    <row r="871" spans="24:28" ht="14.25" customHeight="1">
      <c r="X871" s="30"/>
      <c r="Z871" s="31"/>
      <c r="AA871" s="31"/>
      <c r="AB871" s="32"/>
    </row>
    <row r="872" spans="24:28" ht="14.25" customHeight="1">
      <c r="X872" s="30"/>
      <c r="Z872" s="31"/>
      <c r="AA872" s="31"/>
      <c r="AB872" s="32"/>
    </row>
    <row r="873" spans="24:28" ht="14.25" customHeight="1">
      <c r="X873" s="30"/>
      <c r="Z873" s="31"/>
      <c r="AA873" s="31"/>
      <c r="AB873" s="32"/>
    </row>
    <row r="874" spans="24:28" ht="14.25" customHeight="1">
      <c r="X874" s="30"/>
      <c r="Z874" s="31"/>
      <c r="AA874" s="31"/>
      <c r="AB874" s="32"/>
    </row>
    <row r="875" spans="24:28" ht="14.25" customHeight="1">
      <c r="X875" s="30"/>
      <c r="Z875" s="31"/>
      <c r="AA875" s="31"/>
      <c r="AB875" s="32"/>
    </row>
    <row r="876" spans="24:28" ht="14.25" customHeight="1">
      <c r="X876" s="30"/>
      <c r="Z876" s="31"/>
      <c r="AA876" s="31"/>
      <c r="AB876" s="32"/>
    </row>
    <row r="877" spans="24:28" ht="14.25" customHeight="1">
      <c r="X877" s="30"/>
      <c r="Z877" s="31"/>
      <c r="AA877" s="31"/>
      <c r="AB877" s="32"/>
    </row>
    <row r="878" spans="24:28" ht="14.25" customHeight="1">
      <c r="X878" s="30"/>
      <c r="Z878" s="31"/>
      <c r="AA878" s="31"/>
      <c r="AB878" s="32"/>
    </row>
    <row r="879" spans="24:28" ht="14.25" customHeight="1">
      <c r="X879" s="30"/>
      <c r="Z879" s="31"/>
      <c r="AA879" s="31"/>
      <c r="AB879" s="32"/>
    </row>
    <row r="880" spans="24:28" ht="14.25" customHeight="1">
      <c r="X880" s="30"/>
      <c r="Z880" s="31"/>
      <c r="AA880" s="31"/>
      <c r="AB880" s="32"/>
    </row>
    <row r="881" spans="24:28" ht="14.25" customHeight="1">
      <c r="X881" s="30"/>
      <c r="Z881" s="31"/>
      <c r="AA881" s="31"/>
      <c r="AB881" s="32"/>
    </row>
    <row r="882" spans="24:28" ht="14.25" customHeight="1">
      <c r="X882" s="30"/>
      <c r="Z882" s="31"/>
      <c r="AA882" s="31"/>
      <c r="AB882" s="32"/>
    </row>
    <row r="883" spans="24:28" ht="14.25" customHeight="1">
      <c r="X883" s="30"/>
      <c r="Z883" s="31"/>
      <c r="AA883" s="31"/>
      <c r="AB883" s="32"/>
    </row>
    <row r="884" spans="24:28" ht="14.25" customHeight="1">
      <c r="X884" s="30"/>
      <c r="Z884" s="31"/>
      <c r="AA884" s="31"/>
      <c r="AB884" s="32"/>
    </row>
    <row r="885" spans="24:28" ht="14.25" customHeight="1">
      <c r="X885" s="30"/>
      <c r="Z885" s="31"/>
      <c r="AA885" s="31"/>
      <c r="AB885" s="32"/>
    </row>
    <row r="886" spans="24:28" ht="14.25" customHeight="1">
      <c r="X886" s="30"/>
      <c r="Z886" s="31"/>
      <c r="AA886" s="31"/>
      <c r="AB886" s="32"/>
    </row>
    <row r="887" spans="24:28" ht="14.25" customHeight="1">
      <c r="X887" s="30"/>
      <c r="Z887" s="31"/>
      <c r="AA887" s="31"/>
      <c r="AB887" s="32"/>
    </row>
    <row r="888" spans="24:28" ht="14.25" customHeight="1">
      <c r="X888" s="30"/>
      <c r="Z888" s="31"/>
      <c r="AA888" s="31"/>
      <c r="AB888" s="32"/>
    </row>
    <row r="889" spans="24:28" ht="14.25" customHeight="1">
      <c r="X889" s="30"/>
      <c r="Z889" s="31"/>
      <c r="AA889" s="31"/>
      <c r="AB889" s="32"/>
    </row>
    <row r="890" spans="24:28" ht="14.25" customHeight="1">
      <c r="X890" s="30"/>
      <c r="Z890" s="31"/>
      <c r="AA890" s="31"/>
      <c r="AB890" s="32"/>
    </row>
    <row r="891" spans="24:28" ht="14.25" customHeight="1">
      <c r="X891" s="30"/>
      <c r="Z891" s="31"/>
      <c r="AA891" s="31"/>
      <c r="AB891" s="32"/>
    </row>
    <row r="892" spans="24:28" ht="14.25" customHeight="1">
      <c r="X892" s="30"/>
      <c r="Z892" s="31"/>
      <c r="AA892" s="31"/>
      <c r="AB892" s="32"/>
    </row>
    <row r="893" spans="24:28" ht="14.25" customHeight="1">
      <c r="X893" s="30"/>
      <c r="Z893" s="31"/>
      <c r="AA893" s="31"/>
      <c r="AB893" s="32"/>
    </row>
    <row r="894" spans="24:28" ht="14.25" customHeight="1">
      <c r="X894" s="30"/>
      <c r="Z894" s="31"/>
      <c r="AA894" s="31"/>
      <c r="AB894" s="32"/>
    </row>
    <row r="895" spans="24:28" ht="14.25" customHeight="1">
      <c r="X895" s="30"/>
      <c r="Z895" s="31"/>
      <c r="AA895" s="31"/>
      <c r="AB895" s="32"/>
    </row>
    <row r="896" spans="24:28" ht="14.25" customHeight="1">
      <c r="X896" s="30"/>
      <c r="Z896" s="31"/>
      <c r="AA896" s="31"/>
      <c r="AB896" s="32"/>
    </row>
    <row r="897" spans="24:28" ht="14.25" customHeight="1">
      <c r="X897" s="30"/>
      <c r="Z897" s="31"/>
      <c r="AA897" s="31"/>
      <c r="AB897" s="32"/>
    </row>
    <row r="898" spans="24:28" ht="14.25" customHeight="1">
      <c r="X898" s="30"/>
      <c r="Z898" s="31"/>
      <c r="AA898" s="31"/>
      <c r="AB898" s="32"/>
    </row>
    <row r="899" spans="24:28" ht="14.25" customHeight="1">
      <c r="X899" s="30"/>
      <c r="Z899" s="31"/>
      <c r="AA899" s="31"/>
      <c r="AB899" s="32"/>
    </row>
    <row r="900" spans="24:28" ht="14.25" customHeight="1">
      <c r="X900" s="30"/>
      <c r="Z900" s="31"/>
      <c r="AA900" s="31"/>
      <c r="AB900" s="32"/>
    </row>
    <row r="901" spans="24:28" ht="14.25" customHeight="1">
      <c r="X901" s="30"/>
      <c r="Z901" s="31"/>
      <c r="AA901" s="31"/>
      <c r="AB901" s="32"/>
    </row>
    <row r="902" spans="24:28" ht="14.25" customHeight="1">
      <c r="X902" s="30"/>
      <c r="Z902" s="31"/>
      <c r="AA902" s="31"/>
      <c r="AB902" s="32"/>
    </row>
    <row r="903" spans="24:28" ht="14.25" customHeight="1">
      <c r="X903" s="30"/>
      <c r="Z903" s="31"/>
      <c r="AA903" s="31"/>
      <c r="AB903" s="32"/>
    </row>
    <row r="904" spans="24:28" ht="14.25" customHeight="1">
      <c r="X904" s="30"/>
      <c r="Z904" s="31"/>
      <c r="AA904" s="31"/>
      <c r="AB904" s="32"/>
    </row>
    <row r="905" spans="24:28" ht="14.25" customHeight="1">
      <c r="X905" s="30"/>
      <c r="Z905" s="31"/>
      <c r="AA905" s="31"/>
      <c r="AB905" s="32"/>
    </row>
    <row r="906" spans="24:28" ht="14.25" customHeight="1">
      <c r="X906" s="30"/>
      <c r="Z906" s="31"/>
      <c r="AA906" s="31"/>
      <c r="AB906" s="32"/>
    </row>
    <row r="907" spans="24:28" ht="14.25" customHeight="1">
      <c r="X907" s="30"/>
      <c r="Z907" s="31"/>
      <c r="AA907" s="31"/>
      <c r="AB907" s="32"/>
    </row>
    <row r="908" spans="24:28" ht="14.25" customHeight="1">
      <c r="X908" s="30"/>
      <c r="Z908" s="31"/>
      <c r="AA908" s="31"/>
      <c r="AB908" s="32"/>
    </row>
    <row r="909" spans="24:28" ht="14.25" customHeight="1">
      <c r="X909" s="30"/>
      <c r="Z909" s="31"/>
      <c r="AA909" s="31"/>
      <c r="AB909" s="32"/>
    </row>
    <row r="910" spans="24:28" ht="14.25" customHeight="1">
      <c r="X910" s="30"/>
      <c r="Z910" s="31"/>
      <c r="AA910" s="31"/>
      <c r="AB910" s="32"/>
    </row>
    <row r="911" spans="24:28" ht="14.25" customHeight="1">
      <c r="X911" s="30"/>
      <c r="Z911" s="31"/>
      <c r="AA911" s="31"/>
      <c r="AB911" s="32"/>
    </row>
    <row r="912" spans="24:28" ht="14.25" customHeight="1">
      <c r="X912" s="30"/>
      <c r="Z912" s="31"/>
      <c r="AA912" s="31"/>
      <c r="AB912" s="32"/>
    </row>
    <row r="913" spans="24:28" ht="14.25" customHeight="1">
      <c r="X913" s="30"/>
      <c r="Z913" s="31"/>
      <c r="AA913" s="31"/>
      <c r="AB913" s="32"/>
    </row>
    <row r="914" spans="24:28" ht="14.25" customHeight="1">
      <c r="X914" s="30"/>
      <c r="Z914" s="31"/>
      <c r="AA914" s="31"/>
      <c r="AB914" s="32"/>
    </row>
    <row r="915" spans="24:28" ht="14.25" customHeight="1">
      <c r="X915" s="30"/>
      <c r="Z915" s="31"/>
      <c r="AA915" s="31"/>
      <c r="AB915" s="32"/>
    </row>
    <row r="916" spans="24:28" ht="14.25" customHeight="1">
      <c r="X916" s="30"/>
      <c r="Z916" s="31"/>
      <c r="AA916" s="31"/>
      <c r="AB916" s="32"/>
    </row>
    <row r="917" spans="24:28" ht="14.25" customHeight="1">
      <c r="X917" s="30"/>
      <c r="Z917" s="31"/>
      <c r="AA917" s="31"/>
      <c r="AB917" s="32"/>
    </row>
    <row r="918" spans="24:28" ht="14.25" customHeight="1">
      <c r="X918" s="30"/>
      <c r="Z918" s="31"/>
      <c r="AA918" s="31"/>
      <c r="AB918" s="32"/>
    </row>
    <row r="919" spans="24:28" ht="14.25" customHeight="1">
      <c r="X919" s="30"/>
      <c r="Z919" s="31"/>
      <c r="AA919" s="31"/>
      <c r="AB919" s="32"/>
    </row>
    <row r="920" spans="24:28" ht="14.25" customHeight="1">
      <c r="X920" s="30"/>
      <c r="Z920" s="31"/>
      <c r="AA920" s="31"/>
      <c r="AB920" s="32"/>
    </row>
    <row r="921" spans="24:28" ht="14.25" customHeight="1">
      <c r="X921" s="30"/>
      <c r="Z921" s="31"/>
      <c r="AA921" s="31"/>
      <c r="AB921" s="32"/>
    </row>
    <row r="922" spans="24:28" ht="14.25" customHeight="1">
      <c r="X922" s="30"/>
      <c r="Z922" s="31"/>
      <c r="AA922" s="31"/>
      <c r="AB922" s="32"/>
    </row>
    <row r="923" spans="24:28" ht="14.25" customHeight="1">
      <c r="X923" s="30"/>
      <c r="Z923" s="31"/>
      <c r="AA923" s="31"/>
      <c r="AB923" s="32"/>
    </row>
    <row r="924" spans="24:28" ht="14.25" customHeight="1">
      <c r="X924" s="30"/>
      <c r="Z924" s="31"/>
      <c r="AA924" s="31"/>
      <c r="AB924" s="32"/>
    </row>
    <row r="925" spans="24:28" ht="14.25" customHeight="1">
      <c r="X925" s="30"/>
      <c r="Z925" s="31"/>
      <c r="AA925" s="31"/>
      <c r="AB925" s="32"/>
    </row>
    <row r="926" spans="24:28" ht="14.25" customHeight="1">
      <c r="X926" s="30"/>
      <c r="Z926" s="31"/>
      <c r="AA926" s="31"/>
      <c r="AB926" s="32"/>
    </row>
    <row r="927" spans="24:28" ht="14.25" customHeight="1">
      <c r="X927" s="30"/>
      <c r="Z927" s="31"/>
      <c r="AA927" s="31"/>
      <c r="AB927" s="32"/>
    </row>
    <row r="928" spans="24:28" ht="14.25" customHeight="1">
      <c r="X928" s="30"/>
      <c r="Z928" s="31"/>
      <c r="AA928" s="31"/>
      <c r="AB928" s="32"/>
    </row>
    <row r="929" spans="24:28" ht="14.25" customHeight="1">
      <c r="X929" s="30"/>
      <c r="Z929" s="31"/>
      <c r="AA929" s="31"/>
      <c r="AB929" s="32"/>
    </row>
    <row r="930" spans="24:28" ht="14.25" customHeight="1">
      <c r="X930" s="30"/>
      <c r="Z930" s="31"/>
      <c r="AA930" s="31"/>
      <c r="AB930" s="32"/>
    </row>
    <row r="931" spans="24:28" ht="14.25" customHeight="1">
      <c r="X931" s="30"/>
      <c r="Z931" s="31"/>
      <c r="AA931" s="31"/>
      <c r="AB931" s="32"/>
    </row>
    <row r="932" spans="24:28" ht="14.25" customHeight="1">
      <c r="X932" s="30"/>
      <c r="Z932" s="31"/>
      <c r="AA932" s="31"/>
      <c r="AB932" s="32"/>
    </row>
    <row r="933" spans="24:28" ht="14.25" customHeight="1">
      <c r="X933" s="30"/>
      <c r="Z933" s="31"/>
      <c r="AA933" s="31"/>
      <c r="AB933" s="32"/>
    </row>
    <row r="934" spans="24:28" ht="14.25" customHeight="1">
      <c r="X934" s="30"/>
      <c r="Z934" s="31"/>
      <c r="AA934" s="31"/>
      <c r="AB934" s="32"/>
    </row>
    <row r="935" spans="24:28" ht="14.25" customHeight="1">
      <c r="X935" s="30"/>
      <c r="Z935" s="31"/>
      <c r="AA935" s="31"/>
      <c r="AB935" s="32"/>
    </row>
    <row r="936" spans="24:28" ht="14.25" customHeight="1">
      <c r="X936" s="30"/>
      <c r="Z936" s="31"/>
      <c r="AA936" s="31"/>
      <c r="AB936" s="32"/>
    </row>
    <row r="937" spans="24:28" ht="14.25" customHeight="1">
      <c r="X937" s="30"/>
      <c r="Z937" s="31"/>
      <c r="AA937" s="31"/>
      <c r="AB937" s="32"/>
    </row>
    <row r="938" spans="24:28" ht="14.25" customHeight="1">
      <c r="X938" s="30"/>
      <c r="Z938" s="31"/>
      <c r="AA938" s="31"/>
      <c r="AB938" s="32"/>
    </row>
    <row r="939" spans="24:28" ht="14.25" customHeight="1">
      <c r="X939" s="30"/>
      <c r="Z939" s="31"/>
      <c r="AA939" s="31"/>
      <c r="AB939" s="32"/>
    </row>
    <row r="940" spans="24:28" ht="14.25" customHeight="1">
      <c r="X940" s="30"/>
      <c r="Z940" s="31"/>
      <c r="AA940" s="31"/>
      <c r="AB940" s="32"/>
    </row>
    <row r="941" spans="24:28" ht="14.25" customHeight="1">
      <c r="X941" s="30"/>
      <c r="Z941" s="31"/>
      <c r="AA941" s="31"/>
      <c r="AB941" s="32"/>
    </row>
    <row r="942" spans="24:28" ht="14.25" customHeight="1">
      <c r="X942" s="30"/>
      <c r="Z942" s="31"/>
      <c r="AA942" s="31"/>
      <c r="AB942" s="32"/>
    </row>
    <row r="943" spans="24:28" ht="14.25" customHeight="1">
      <c r="X943" s="30"/>
      <c r="Z943" s="31"/>
      <c r="AA943" s="31"/>
      <c r="AB943" s="32"/>
    </row>
    <row r="944" spans="24:28" ht="14.25" customHeight="1">
      <c r="X944" s="30"/>
      <c r="Z944" s="31"/>
      <c r="AA944" s="31"/>
      <c r="AB944" s="32"/>
    </row>
    <row r="945" spans="24:28" ht="14.25" customHeight="1">
      <c r="X945" s="30"/>
      <c r="Z945" s="31"/>
      <c r="AA945" s="31"/>
      <c r="AB945" s="32"/>
    </row>
    <row r="946" spans="24:28" ht="14.25" customHeight="1">
      <c r="X946" s="30"/>
      <c r="Z946" s="31"/>
      <c r="AA946" s="31"/>
      <c r="AB946" s="32"/>
    </row>
    <row r="947" spans="24:28" ht="14.25" customHeight="1">
      <c r="X947" s="30"/>
      <c r="Z947" s="31"/>
      <c r="AA947" s="31"/>
      <c r="AB947" s="32"/>
    </row>
    <row r="948" spans="24:28" ht="14.25" customHeight="1">
      <c r="X948" s="30"/>
      <c r="Z948" s="31"/>
      <c r="AA948" s="31"/>
      <c r="AB948" s="32"/>
    </row>
    <row r="949" spans="24:28" ht="14.25" customHeight="1">
      <c r="X949" s="30"/>
      <c r="Z949" s="31"/>
      <c r="AA949" s="31"/>
      <c r="AB949" s="32"/>
    </row>
    <row r="950" spans="24:28" ht="14.25" customHeight="1">
      <c r="X950" s="30"/>
      <c r="Z950" s="31"/>
      <c r="AA950" s="31"/>
      <c r="AB950" s="32"/>
    </row>
    <row r="951" spans="24:28" ht="14.25" customHeight="1">
      <c r="X951" s="30"/>
      <c r="Z951" s="31"/>
      <c r="AA951" s="31"/>
      <c r="AB951" s="32"/>
    </row>
    <row r="952" spans="24:28" ht="14.25" customHeight="1">
      <c r="X952" s="30"/>
      <c r="Z952" s="31"/>
      <c r="AA952" s="31"/>
      <c r="AB952" s="32"/>
    </row>
    <row r="953" spans="24:28" ht="14.25" customHeight="1">
      <c r="X953" s="30"/>
      <c r="Z953" s="31"/>
      <c r="AA953" s="31"/>
      <c r="AB953" s="32"/>
    </row>
    <row r="954" spans="24:28" ht="14.25" customHeight="1">
      <c r="X954" s="30"/>
      <c r="Z954" s="31"/>
      <c r="AA954" s="31"/>
      <c r="AB954" s="32"/>
    </row>
    <row r="955" spans="24:28" ht="14.25" customHeight="1">
      <c r="X955" s="30"/>
      <c r="Z955" s="31"/>
      <c r="AA955" s="31"/>
      <c r="AB955" s="32"/>
    </row>
    <row r="956" spans="24:28" ht="14.25" customHeight="1">
      <c r="X956" s="30"/>
      <c r="Z956" s="31"/>
      <c r="AA956" s="31"/>
      <c r="AB956" s="32"/>
    </row>
    <row r="957" spans="24:28" ht="14.25" customHeight="1">
      <c r="X957" s="30"/>
      <c r="Z957" s="31"/>
      <c r="AA957" s="31"/>
      <c r="AB957" s="32"/>
    </row>
    <row r="958" spans="24:28" ht="14.25" customHeight="1">
      <c r="X958" s="30"/>
      <c r="Z958" s="31"/>
      <c r="AA958" s="31"/>
      <c r="AB958" s="32"/>
    </row>
    <row r="959" spans="24:28" ht="14.25" customHeight="1">
      <c r="X959" s="30"/>
      <c r="Z959" s="31"/>
      <c r="AA959" s="31"/>
      <c r="AB959" s="32"/>
    </row>
    <row r="960" spans="24:28" ht="14.25" customHeight="1">
      <c r="X960" s="30"/>
      <c r="Z960" s="31"/>
      <c r="AA960" s="31"/>
      <c r="AB960" s="32"/>
    </row>
    <row r="961" spans="24:28" ht="14.25" customHeight="1">
      <c r="X961" s="30"/>
      <c r="Z961" s="31"/>
      <c r="AA961" s="31"/>
      <c r="AB961" s="32"/>
    </row>
    <row r="962" spans="24:28" ht="14.25" customHeight="1">
      <c r="X962" s="30"/>
      <c r="Z962" s="31"/>
      <c r="AA962" s="31"/>
      <c r="AB962" s="32"/>
    </row>
    <row r="963" spans="24:28" ht="14.25" customHeight="1">
      <c r="X963" s="30"/>
      <c r="Z963" s="31"/>
      <c r="AA963" s="31"/>
      <c r="AB963" s="32"/>
    </row>
    <row r="964" spans="24:28" ht="14.25" customHeight="1">
      <c r="X964" s="30"/>
      <c r="Z964" s="31"/>
      <c r="AA964" s="31"/>
      <c r="AB964" s="32"/>
    </row>
    <row r="965" spans="24:28" ht="14.25" customHeight="1">
      <c r="X965" s="30"/>
      <c r="Z965" s="31"/>
      <c r="AA965" s="31"/>
      <c r="AB965" s="32"/>
    </row>
    <row r="966" spans="24:28" ht="14.25" customHeight="1">
      <c r="X966" s="30"/>
      <c r="Z966" s="31"/>
      <c r="AA966" s="31"/>
      <c r="AB966" s="32"/>
    </row>
    <row r="967" spans="24:28" ht="14.25" customHeight="1">
      <c r="X967" s="30"/>
      <c r="Z967" s="31"/>
      <c r="AA967" s="31"/>
      <c r="AB967" s="32"/>
    </row>
    <row r="968" spans="24:28" ht="14.25" customHeight="1">
      <c r="X968" s="30"/>
      <c r="Z968" s="31"/>
      <c r="AA968" s="31"/>
      <c r="AB968" s="32"/>
    </row>
    <row r="969" spans="24:28" ht="14.25" customHeight="1">
      <c r="X969" s="30"/>
      <c r="Z969" s="31"/>
      <c r="AA969" s="31"/>
      <c r="AB969" s="32"/>
    </row>
    <row r="970" spans="24:28" ht="14.25" customHeight="1">
      <c r="X970" s="30"/>
      <c r="Z970" s="31"/>
      <c r="AA970" s="31"/>
      <c r="AB970" s="32"/>
    </row>
    <row r="971" spans="24:28" ht="14.25" customHeight="1">
      <c r="X971" s="30"/>
      <c r="Z971" s="31"/>
      <c r="AA971" s="31"/>
      <c r="AB971" s="32"/>
    </row>
    <row r="972" spans="24:28" ht="14.25" customHeight="1">
      <c r="X972" s="30"/>
      <c r="Z972" s="31"/>
      <c r="AA972" s="31"/>
      <c r="AB972" s="32"/>
    </row>
    <row r="973" spans="24:28" ht="14.25" customHeight="1">
      <c r="X973" s="30"/>
      <c r="Z973" s="31"/>
      <c r="AA973" s="31"/>
      <c r="AB973" s="32"/>
    </row>
    <row r="974" spans="24:28" ht="14.25" customHeight="1">
      <c r="X974" s="30"/>
      <c r="Z974" s="31"/>
      <c r="AA974" s="31"/>
      <c r="AB974" s="32"/>
    </row>
    <row r="975" spans="24:28" ht="14.25" customHeight="1">
      <c r="X975" s="30"/>
      <c r="Z975" s="31"/>
      <c r="AA975" s="31"/>
      <c r="AB975" s="32"/>
    </row>
    <row r="976" spans="24:28" ht="14.25" customHeight="1">
      <c r="X976" s="30"/>
      <c r="Z976" s="31"/>
      <c r="AA976" s="31"/>
      <c r="AB976" s="32"/>
    </row>
    <row r="977" spans="24:28" ht="14.25" customHeight="1">
      <c r="X977" s="30"/>
      <c r="Z977" s="31"/>
      <c r="AA977" s="31"/>
      <c r="AB977" s="32"/>
    </row>
    <row r="978" spans="24:28" ht="14.25" customHeight="1">
      <c r="X978" s="30"/>
      <c r="Z978" s="31"/>
      <c r="AA978" s="31"/>
      <c r="AB978" s="32"/>
    </row>
    <row r="979" spans="24:28" ht="14.25" customHeight="1">
      <c r="X979" s="30"/>
      <c r="Z979" s="31"/>
      <c r="AA979" s="31"/>
      <c r="AB979" s="32"/>
    </row>
    <row r="980" spans="24:28" ht="14.25" customHeight="1">
      <c r="X980" s="30"/>
      <c r="Z980" s="31"/>
      <c r="AA980" s="31"/>
      <c r="AB980" s="32"/>
    </row>
    <row r="981" spans="24:28" ht="14.25" customHeight="1">
      <c r="X981" s="30"/>
      <c r="Z981" s="31"/>
      <c r="AA981" s="31"/>
      <c r="AB981" s="32"/>
    </row>
    <row r="982" spans="24:28" ht="14.25" customHeight="1">
      <c r="X982" s="30"/>
      <c r="Z982" s="31"/>
      <c r="AA982" s="31"/>
      <c r="AB982" s="32"/>
    </row>
    <row r="983" spans="24:28" ht="14.25" customHeight="1">
      <c r="X983" s="30"/>
      <c r="Z983" s="31"/>
      <c r="AA983" s="31"/>
      <c r="AB983" s="32"/>
    </row>
    <row r="984" spans="24:28" ht="14.25" customHeight="1">
      <c r="X984" s="30"/>
      <c r="Z984" s="31"/>
      <c r="AA984" s="31"/>
      <c r="AB984" s="32"/>
    </row>
    <row r="985" spans="24:28" ht="14.25" customHeight="1">
      <c r="X985" s="30"/>
      <c r="Z985" s="31"/>
      <c r="AA985" s="31"/>
      <c r="AB985" s="32"/>
    </row>
    <row r="986" spans="24:28" ht="14.25" customHeight="1">
      <c r="X986" s="30"/>
      <c r="Z986" s="31"/>
      <c r="AA986" s="31"/>
      <c r="AB986" s="32"/>
    </row>
    <row r="987" spans="24:28" ht="14.25" customHeight="1">
      <c r="X987" s="30"/>
      <c r="Z987" s="31"/>
      <c r="AA987" s="31"/>
      <c r="AB987" s="32"/>
    </row>
    <row r="988" spans="24:28" ht="14.25" customHeight="1">
      <c r="X988" s="30"/>
      <c r="Z988" s="31"/>
      <c r="AA988" s="31"/>
      <c r="AB988" s="32"/>
    </row>
    <row r="989" spans="24:28" ht="14.25" customHeight="1">
      <c r="X989" s="30"/>
      <c r="Z989" s="31"/>
      <c r="AA989" s="31"/>
      <c r="AB989" s="32"/>
    </row>
    <row r="990" spans="24:28" ht="14.25" customHeight="1">
      <c r="X990" s="30"/>
      <c r="Z990" s="31"/>
      <c r="AA990" s="31"/>
      <c r="AB990" s="32"/>
    </row>
    <row r="991" spans="24:28" ht="14.25" customHeight="1">
      <c r="X991" s="30"/>
      <c r="Z991" s="31"/>
      <c r="AA991" s="31"/>
      <c r="AB991" s="32"/>
    </row>
    <row r="992" spans="24:28" ht="14.25" customHeight="1">
      <c r="X992" s="30"/>
      <c r="Z992" s="31"/>
      <c r="AA992" s="31"/>
      <c r="AB992" s="32"/>
    </row>
    <row r="993" spans="24:28" ht="14.25" customHeight="1">
      <c r="X993" s="30"/>
      <c r="Z993" s="31"/>
      <c r="AA993" s="31"/>
      <c r="AB993" s="32"/>
    </row>
    <row r="994" spans="24:28" ht="14.25" customHeight="1">
      <c r="X994" s="30"/>
      <c r="Z994" s="31"/>
      <c r="AA994" s="31"/>
      <c r="AB994" s="32"/>
    </row>
    <row r="995" spans="24:28" ht="14.25" customHeight="1">
      <c r="X995" s="30"/>
      <c r="Z995" s="31"/>
      <c r="AA995" s="31"/>
      <c r="AB995" s="32"/>
    </row>
    <row r="996" spans="24:28" ht="14.25" customHeight="1">
      <c r="X996" s="30"/>
      <c r="Z996" s="31"/>
      <c r="AA996" s="31"/>
      <c r="AB996" s="32"/>
    </row>
    <row r="997" spans="24:28" ht="14.25" customHeight="1">
      <c r="X997" s="30"/>
      <c r="Z997" s="31"/>
      <c r="AA997" s="31"/>
      <c r="AB997" s="32"/>
    </row>
    <row r="998" spans="24:28" ht="14.25" customHeight="1">
      <c r="X998" s="30"/>
      <c r="Z998" s="31"/>
      <c r="AA998" s="31"/>
      <c r="AB998" s="32"/>
    </row>
    <row r="999" spans="24:28" ht="14.25" customHeight="1">
      <c r="X999" s="30"/>
      <c r="Z999" s="31"/>
      <c r="AA999" s="31"/>
      <c r="AB999" s="32"/>
    </row>
  </sheetData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1001"/>
  <sheetViews>
    <sheetView topLeftCell="A10" workbookViewId="0">
      <selection activeCell="A2" sqref="A2:A27"/>
    </sheetView>
  </sheetViews>
  <sheetFormatPr baseColWidth="10" defaultColWidth="14.44140625" defaultRowHeight="15" customHeight="1"/>
  <cols>
    <col min="1" max="1" width="24" customWidth="1"/>
    <col min="2" max="3" width="5.88671875" customWidth="1"/>
    <col min="4" max="4" width="6.33203125" customWidth="1"/>
    <col min="5" max="5" width="9.109375" customWidth="1"/>
    <col min="6" max="6" width="4.88671875" customWidth="1"/>
    <col min="7" max="7" width="5.33203125" customWidth="1"/>
    <col min="22" max="22" width="114.109375" customWidth="1"/>
  </cols>
  <sheetData>
    <row r="1" spans="1:28">
      <c r="A1" s="40" t="s">
        <v>54</v>
      </c>
      <c r="B1" s="33" t="s">
        <v>97</v>
      </c>
      <c r="C1" s="33" t="s">
        <v>98</v>
      </c>
      <c r="D1" s="33" t="s">
        <v>99</v>
      </c>
      <c r="E1" s="10"/>
      <c r="F1" s="10">
        <v>55</v>
      </c>
      <c r="G1" s="10"/>
      <c r="H1" s="10" t="s">
        <v>100</v>
      </c>
      <c r="I1" s="10" t="s">
        <v>101</v>
      </c>
      <c r="J1" s="10" t="s">
        <v>102</v>
      </c>
      <c r="K1" s="10" t="s">
        <v>99</v>
      </c>
      <c r="L1" s="10" t="s">
        <v>103</v>
      </c>
      <c r="M1" s="10" t="s">
        <v>104</v>
      </c>
      <c r="N1" s="10"/>
      <c r="O1" s="10"/>
      <c r="P1" s="10"/>
      <c r="Q1" s="10"/>
      <c r="R1" s="10"/>
      <c r="S1" s="10"/>
      <c r="T1" s="10"/>
      <c r="U1" s="10"/>
      <c r="W1" s="10"/>
      <c r="X1" s="10"/>
      <c r="Y1" s="10"/>
      <c r="Z1" s="10"/>
      <c r="AA1" s="10"/>
      <c r="AB1" s="10"/>
    </row>
    <row r="2" spans="1:28">
      <c r="A2" s="12" t="s">
        <v>178</v>
      </c>
      <c r="B2" s="41">
        <v>7.25</v>
      </c>
      <c r="C2" s="42">
        <v>5.75</v>
      </c>
      <c r="D2" s="43">
        <f>'1ª Borrador SAÍDA 4D '!AB3/MAX('1ª Borrador SAÍDA 4D '!AB3,$F$1)*10</f>
        <v>6.545454545454545</v>
      </c>
      <c r="E2" s="10"/>
      <c r="F2" s="44">
        <f>(C2*0.45+B2*0.25+('1ª Borrador SAÍDA 4D '!AB3/MAX('1ª Borrador SAÍDA 4D '!AB3,$F$1)*3))</f>
        <v>6.3636363636363642</v>
      </c>
      <c r="G2" s="45">
        <f>INT(F2+0.25)</f>
        <v>6</v>
      </c>
      <c r="H2" s="46">
        <f t="shared" ref="H2:H27" si="0">(B2*0.25+C2*0.45)*10/7</f>
        <v>6.2857142857142856</v>
      </c>
      <c r="I2" s="46">
        <f>'MEDIAS 2ª'!B2</f>
        <v>4.9000000000000004</v>
      </c>
      <c r="J2" s="46">
        <f t="shared" ref="J2:J27" si="1">MAX(H2:I2)</f>
        <v>6.2857142857142856</v>
      </c>
      <c r="K2" s="44">
        <f t="shared" ref="K2:K27" si="2">D2</f>
        <v>6.545454545454545</v>
      </c>
      <c r="L2" s="46">
        <f t="shared" ref="L2:L27" si="3">J2*0.7+K2*0.3</f>
        <v>6.3636363636363633</v>
      </c>
      <c r="M2" s="45">
        <f t="shared" ref="M2:M27" si="4">INT(L2+0.25)</f>
        <v>6</v>
      </c>
      <c r="N2" s="10"/>
      <c r="O2" s="10"/>
      <c r="P2" s="10"/>
      <c r="Q2" s="10"/>
      <c r="R2" s="10"/>
      <c r="S2" s="10"/>
      <c r="T2" s="10"/>
      <c r="U2" s="10"/>
      <c r="W2" s="10"/>
      <c r="X2" s="10"/>
      <c r="Y2" s="10"/>
      <c r="Z2" s="10"/>
      <c r="AA2" s="10"/>
      <c r="AB2" s="10"/>
    </row>
    <row r="3" spans="1:28">
      <c r="A3" s="12" t="s">
        <v>181</v>
      </c>
      <c r="B3" s="41"/>
      <c r="C3" s="47"/>
      <c r="D3" s="43"/>
      <c r="E3" s="10"/>
      <c r="F3" s="44"/>
      <c r="G3" s="45"/>
      <c r="H3" s="46">
        <f t="shared" si="0"/>
        <v>0</v>
      </c>
      <c r="I3" s="46">
        <f>'MEDIAS 2ª'!B3</f>
        <v>2.25</v>
      </c>
      <c r="J3" s="46">
        <f t="shared" si="1"/>
        <v>2.25</v>
      </c>
      <c r="K3" s="44">
        <f t="shared" si="2"/>
        <v>0</v>
      </c>
      <c r="L3" s="46">
        <f t="shared" si="3"/>
        <v>1.575</v>
      </c>
      <c r="M3" s="45">
        <f t="shared" si="4"/>
        <v>1</v>
      </c>
      <c r="N3" s="10"/>
      <c r="O3" s="10"/>
      <c r="P3" s="10"/>
      <c r="Q3" s="10"/>
      <c r="R3" s="10"/>
      <c r="S3" s="10"/>
      <c r="T3" s="10"/>
      <c r="U3" s="10"/>
      <c r="V3" s="11"/>
      <c r="W3" s="10"/>
      <c r="X3" s="10"/>
      <c r="Y3" s="10"/>
      <c r="Z3" s="10"/>
      <c r="AA3" s="10"/>
      <c r="AB3" s="10"/>
    </row>
    <row r="4" spans="1:28">
      <c r="A4" s="12" t="s">
        <v>184</v>
      </c>
      <c r="B4" s="41">
        <v>7.6</v>
      </c>
      <c r="C4" s="47">
        <v>4.1500000000000004</v>
      </c>
      <c r="D4" s="43">
        <f>'1ª Borrador SAÍDA 4D '!AB5/MAX('1ª Borrador SAÍDA 4D '!AB5,$F$1)*10</f>
        <v>6.9090909090909092</v>
      </c>
      <c r="E4" s="10" t="str">
        <f t="shared" ref="E4:E27" si="5">IF(G4&lt;5,"Suspenso","")</f>
        <v/>
      </c>
      <c r="F4" s="44">
        <f>(C4*0.45+B4*0.25+('1ª Borrador SAÍDA 4D '!AB5/MAX('1ª Borrador SAÍDA 4D '!AB5,$F$1)*3))</f>
        <v>5.8402272727272724</v>
      </c>
      <c r="G4" s="45">
        <f t="shared" ref="G4:G27" si="6">INT(F4+0.25)</f>
        <v>6</v>
      </c>
      <c r="H4" s="46">
        <f t="shared" si="0"/>
        <v>5.3821428571428571</v>
      </c>
      <c r="I4" s="46">
        <f>'MEDIAS 2ª'!B4</f>
        <v>6.35</v>
      </c>
      <c r="J4" s="46">
        <f t="shared" si="1"/>
        <v>6.35</v>
      </c>
      <c r="K4" s="44">
        <f t="shared" si="2"/>
        <v>6.9090909090909092</v>
      </c>
      <c r="L4" s="46">
        <f t="shared" si="3"/>
        <v>6.5177272727272726</v>
      </c>
      <c r="M4" s="45">
        <f t="shared" si="4"/>
        <v>6</v>
      </c>
      <c r="N4" s="10"/>
      <c r="O4" s="10"/>
      <c r="P4" s="10"/>
      <c r="Q4" s="10"/>
      <c r="R4" s="10"/>
      <c r="S4" s="10"/>
      <c r="T4" s="10"/>
      <c r="U4" s="10"/>
      <c r="V4" s="11" t="s">
        <v>105</v>
      </c>
      <c r="W4" s="10"/>
      <c r="X4" s="10"/>
      <c r="Y4" s="10"/>
      <c r="Z4" s="10"/>
      <c r="AA4" s="10"/>
      <c r="AB4" s="10"/>
    </row>
    <row r="5" spans="1:28">
      <c r="A5" s="12" t="s">
        <v>186</v>
      </c>
      <c r="B5" s="48">
        <v>3.75</v>
      </c>
      <c r="C5" s="47">
        <v>2.8</v>
      </c>
      <c r="D5" s="43">
        <f>'1ª Borrador SAÍDA 4D '!AB6/MAX('1ª Borrador SAÍDA 4D '!AB6,$F$1)*10</f>
        <v>6.9090909090909092</v>
      </c>
      <c r="E5" s="10" t="str">
        <f t="shared" si="5"/>
        <v>Suspenso</v>
      </c>
      <c r="F5" s="44">
        <f>(C5*0.45+B5*0.25+('1ª Borrador SAÍDA 4D '!AB6/MAX('1ª Borrador SAÍDA 4D '!AB6,$F$1)*3))</f>
        <v>4.2702272727272721</v>
      </c>
      <c r="G5" s="45">
        <f t="shared" si="6"/>
        <v>4</v>
      </c>
      <c r="H5" s="46">
        <f t="shared" si="0"/>
        <v>3.1392857142857138</v>
      </c>
      <c r="I5" s="46">
        <f>'MEDIAS 2ª'!B5</f>
        <v>3.4</v>
      </c>
      <c r="J5" s="46">
        <f t="shared" si="1"/>
        <v>3.4</v>
      </c>
      <c r="K5" s="44">
        <f t="shared" si="2"/>
        <v>6.9090909090909092</v>
      </c>
      <c r="L5" s="46">
        <f t="shared" si="3"/>
        <v>4.4527272727272731</v>
      </c>
      <c r="M5" s="45">
        <f t="shared" si="4"/>
        <v>4</v>
      </c>
      <c r="N5" s="10"/>
      <c r="O5" s="10"/>
      <c r="P5" s="10"/>
      <c r="Q5" s="10"/>
      <c r="R5" s="10"/>
      <c r="S5" s="10"/>
      <c r="T5" s="10"/>
      <c r="U5" s="10"/>
      <c r="V5" s="11" t="s">
        <v>106</v>
      </c>
      <c r="W5" s="10"/>
      <c r="X5" s="10"/>
      <c r="Y5" s="10"/>
      <c r="Z5" s="10"/>
      <c r="AA5" s="10"/>
      <c r="AB5" s="10"/>
    </row>
    <row r="6" spans="1:28">
      <c r="A6" s="12" t="s">
        <v>25</v>
      </c>
      <c r="B6" s="48">
        <v>3.55</v>
      </c>
      <c r="C6" s="47">
        <v>0.4</v>
      </c>
      <c r="D6" s="43">
        <f>'1ª Borrador SAÍDA 4D '!AB7/MAX('1ª Borrador SAÍDA 4D '!AB7,$F$1)*10</f>
        <v>5.6363636363636358</v>
      </c>
      <c r="E6" s="10" t="str">
        <f t="shared" si="5"/>
        <v>Suspenso</v>
      </c>
      <c r="F6" s="44">
        <f>(C6*0.45+B6*0.25+('1ª Borrador SAÍDA 4D '!AB7/MAX('1ª Borrador SAÍDA 4D '!AB7,$F$1)*3))</f>
        <v>2.7584090909090908</v>
      </c>
      <c r="G6" s="45">
        <f t="shared" si="6"/>
        <v>3</v>
      </c>
      <c r="H6" s="46">
        <f t="shared" si="0"/>
        <v>1.5249999999999999</v>
      </c>
      <c r="I6" s="46">
        <f>'MEDIAS 2ª'!B6</f>
        <v>3.05</v>
      </c>
      <c r="J6" s="46">
        <f t="shared" si="1"/>
        <v>3.05</v>
      </c>
      <c r="K6" s="44">
        <f t="shared" si="2"/>
        <v>5.6363636363636358</v>
      </c>
      <c r="L6" s="46">
        <f t="shared" si="3"/>
        <v>3.8259090909090903</v>
      </c>
      <c r="M6" s="49">
        <f t="shared" si="4"/>
        <v>4</v>
      </c>
      <c r="N6" s="10"/>
      <c r="O6" s="10"/>
      <c r="P6" s="10"/>
      <c r="Q6" s="10"/>
      <c r="R6" s="10"/>
      <c r="S6" s="10"/>
      <c r="T6" s="10"/>
      <c r="U6" s="10"/>
      <c r="V6" s="11" t="s">
        <v>107</v>
      </c>
      <c r="W6" s="10"/>
      <c r="X6" s="10"/>
      <c r="Y6" s="10"/>
      <c r="Z6" s="10"/>
      <c r="AA6" s="10"/>
      <c r="AB6" s="10"/>
    </row>
    <row r="7" spans="1:28">
      <c r="A7" s="12" t="s">
        <v>188</v>
      </c>
      <c r="B7" s="41">
        <v>5.2</v>
      </c>
      <c r="C7" s="47">
        <v>3.55</v>
      </c>
      <c r="D7" s="43">
        <f>'1ª Borrador SAÍDA 4D '!AB8/MAX('1ª Borrador SAÍDA 4D '!AB8,$F$1)*10</f>
        <v>6.1818181818181817</v>
      </c>
      <c r="E7" s="10" t="str">
        <f t="shared" si="5"/>
        <v/>
      </c>
      <c r="F7" s="44">
        <f>(C7*0.45+B7*0.25+('1ª Borrador SAÍDA 4D '!AB8/MAX('1ª Borrador SAÍDA 4D '!AB8,$F$1)*3))</f>
        <v>4.7520454545454545</v>
      </c>
      <c r="G7" s="45">
        <f t="shared" si="6"/>
        <v>5</v>
      </c>
      <c r="H7" s="46">
        <f t="shared" si="0"/>
        <v>4.1392857142857142</v>
      </c>
      <c r="I7" s="46">
        <f>'MEDIAS 2ª'!B7</f>
        <v>4.5999999999999996</v>
      </c>
      <c r="J7" s="46">
        <f t="shared" si="1"/>
        <v>4.5999999999999996</v>
      </c>
      <c r="K7" s="44">
        <f t="shared" si="2"/>
        <v>6.1818181818181817</v>
      </c>
      <c r="L7" s="46">
        <f t="shared" si="3"/>
        <v>5.0745454545454542</v>
      </c>
      <c r="M7" s="45">
        <f t="shared" si="4"/>
        <v>5</v>
      </c>
      <c r="N7" s="10"/>
      <c r="O7" s="10"/>
      <c r="P7" s="10"/>
      <c r="Q7" s="10"/>
      <c r="R7" s="10"/>
      <c r="S7" s="10"/>
      <c r="T7" s="10"/>
      <c r="U7" s="10"/>
      <c r="V7" s="11" t="s">
        <v>108</v>
      </c>
      <c r="W7" s="10"/>
      <c r="X7" s="10"/>
      <c r="Y7" s="10"/>
      <c r="Z7" s="10"/>
      <c r="AA7" s="10"/>
      <c r="AB7" s="10"/>
    </row>
    <row r="8" spans="1:28">
      <c r="A8" s="12" t="s">
        <v>189</v>
      </c>
      <c r="B8" s="41">
        <v>5</v>
      </c>
      <c r="C8" s="42">
        <v>6.4</v>
      </c>
      <c r="D8" s="43">
        <f>'1ª Borrador SAÍDA 4D '!AB9/MAX('1ª Borrador SAÍDA 4D '!AB9,$F$1)*10</f>
        <v>2</v>
      </c>
      <c r="E8" s="10" t="str">
        <f t="shared" si="5"/>
        <v>Suspenso</v>
      </c>
      <c r="F8" s="44">
        <f>(C8*0.45+B8*0.25+('1ª Borrador SAÍDA 4D '!AB9/MAX('1ª Borrador SAÍDA 4D '!AB9,$F$1)*3))</f>
        <v>4.7300000000000004</v>
      </c>
      <c r="G8" s="45">
        <f t="shared" si="6"/>
        <v>4</v>
      </c>
      <c r="H8" s="46">
        <f t="shared" si="0"/>
        <v>5.9000000000000012</v>
      </c>
      <c r="I8" s="46">
        <f>'MEDIAS 2ª'!B8</f>
        <v>7</v>
      </c>
      <c r="J8" s="46">
        <f t="shared" si="1"/>
        <v>7</v>
      </c>
      <c r="K8" s="44">
        <f t="shared" si="2"/>
        <v>2</v>
      </c>
      <c r="L8" s="46">
        <f t="shared" si="3"/>
        <v>5.4999999999999991</v>
      </c>
      <c r="M8" s="49">
        <f t="shared" si="4"/>
        <v>5</v>
      </c>
      <c r="N8" s="10"/>
      <c r="O8" s="10"/>
      <c r="P8" s="10"/>
      <c r="Q8" s="10"/>
      <c r="R8" s="10"/>
      <c r="S8" s="10"/>
      <c r="T8" s="10"/>
      <c r="U8" s="10"/>
      <c r="V8" s="11" t="s">
        <v>109</v>
      </c>
      <c r="W8" s="10"/>
      <c r="X8" s="10"/>
      <c r="Y8" s="10"/>
      <c r="Z8" s="10"/>
      <c r="AA8" s="10"/>
      <c r="AB8" s="10"/>
    </row>
    <row r="9" spans="1:28">
      <c r="A9" s="12" t="s">
        <v>190</v>
      </c>
      <c r="B9" s="41">
        <v>8.85</v>
      </c>
      <c r="C9" s="42">
        <v>6.6</v>
      </c>
      <c r="D9" s="43">
        <f>'1ª Borrador SAÍDA 4D '!AB10/MAX('1ª Borrador SAÍDA 4D '!AB10,$F$1)*10</f>
        <v>10</v>
      </c>
      <c r="E9" s="10" t="str">
        <f t="shared" si="5"/>
        <v/>
      </c>
      <c r="F9" s="44">
        <f>(C9*0.45+B9*0.25+('1ª Borrador SAÍDA 4D '!AB10/MAX('1ª Borrador SAÍDA 4D '!AB10,$F$1)*3))</f>
        <v>8.1824999999999992</v>
      </c>
      <c r="G9" s="45">
        <f t="shared" si="6"/>
        <v>8</v>
      </c>
      <c r="H9" s="46">
        <f t="shared" si="0"/>
        <v>7.4035714285714267</v>
      </c>
      <c r="I9" s="46">
        <f>'MEDIAS 2ª'!B9</f>
        <v>8</v>
      </c>
      <c r="J9" s="46">
        <f t="shared" si="1"/>
        <v>8</v>
      </c>
      <c r="K9" s="44">
        <f t="shared" si="2"/>
        <v>10</v>
      </c>
      <c r="L9" s="46">
        <f t="shared" si="3"/>
        <v>8.6</v>
      </c>
      <c r="M9" s="45">
        <f t="shared" si="4"/>
        <v>8</v>
      </c>
      <c r="N9" s="10"/>
      <c r="O9" s="10"/>
      <c r="P9" s="10"/>
      <c r="Q9" s="10"/>
      <c r="R9" s="10"/>
      <c r="S9" s="10"/>
      <c r="T9" s="10"/>
      <c r="U9" s="10"/>
      <c r="W9" s="10"/>
      <c r="X9" s="10"/>
      <c r="Y9" s="10"/>
      <c r="Z9" s="10"/>
      <c r="AA9" s="10"/>
      <c r="AB9" s="10"/>
    </row>
    <row r="10" spans="1:28">
      <c r="A10" s="12" t="s">
        <v>191</v>
      </c>
      <c r="B10" s="41">
        <v>5.65</v>
      </c>
      <c r="C10" s="42">
        <v>5.6</v>
      </c>
      <c r="D10" s="43">
        <f>'1ª Borrador SAÍDA 4D '!AB11/MAX('1ª Borrador SAÍDA 4D '!AB11,$F$1)*10</f>
        <v>7.6363636363636367</v>
      </c>
      <c r="E10" s="10" t="str">
        <f t="shared" si="5"/>
        <v/>
      </c>
      <c r="F10" s="44">
        <f>(C10*0.45+B10*0.25+('1ª Borrador SAÍDA 4D '!AB11/MAX('1ª Borrador SAÍDA 4D '!AB11,$F$1)*3))</f>
        <v>6.2234090909090911</v>
      </c>
      <c r="G10" s="45">
        <f t="shared" si="6"/>
        <v>6</v>
      </c>
      <c r="H10" s="46">
        <f t="shared" si="0"/>
        <v>5.6178571428571429</v>
      </c>
      <c r="I10" s="46">
        <f>'MEDIAS 2ª'!B10</f>
        <v>6.2</v>
      </c>
      <c r="J10" s="46">
        <f t="shared" si="1"/>
        <v>6.2</v>
      </c>
      <c r="K10" s="44">
        <f t="shared" si="2"/>
        <v>7.6363636363636367</v>
      </c>
      <c r="L10" s="46">
        <f t="shared" si="3"/>
        <v>6.6309090909090909</v>
      </c>
      <c r="M10" s="45">
        <f t="shared" si="4"/>
        <v>6</v>
      </c>
      <c r="N10" s="10"/>
      <c r="O10" s="10"/>
      <c r="P10" s="10"/>
      <c r="Q10" s="10"/>
      <c r="R10" s="10"/>
      <c r="S10" s="10"/>
      <c r="T10" s="10"/>
      <c r="U10" s="10"/>
      <c r="V10" s="11" t="s">
        <v>110</v>
      </c>
      <c r="W10" s="10"/>
      <c r="X10" s="10"/>
      <c r="Y10" s="10"/>
      <c r="Z10" s="10"/>
      <c r="AA10" s="10"/>
      <c r="AB10" s="10"/>
    </row>
    <row r="11" spans="1:28">
      <c r="A11" s="12" t="s">
        <v>192</v>
      </c>
      <c r="B11" s="41">
        <v>7.2</v>
      </c>
      <c r="C11" s="47">
        <v>4.0999999999999996</v>
      </c>
      <c r="D11" s="43">
        <f>'1ª Borrador SAÍDA 4D '!AB12/MAX('1ª Borrador SAÍDA 4D '!AB12,$F$1)*10</f>
        <v>3.8181818181818183</v>
      </c>
      <c r="E11" s="10" t="str">
        <f t="shared" si="5"/>
        <v/>
      </c>
      <c r="F11" s="44">
        <f>(C11*0.45+B11*0.25+('1ª Borrador SAÍDA 4D '!AB12/MAX('1ª Borrador SAÍDA 4D '!AB12,$F$1)*3))</f>
        <v>4.790454545454546</v>
      </c>
      <c r="G11" s="45">
        <f t="shared" si="6"/>
        <v>5</v>
      </c>
      <c r="H11" s="46">
        <f t="shared" si="0"/>
        <v>5.2071428571428573</v>
      </c>
      <c r="I11" s="46">
        <f>'MEDIAS 2ª'!B11</f>
        <v>3</v>
      </c>
      <c r="J11" s="46">
        <f t="shared" si="1"/>
        <v>5.2071428571428573</v>
      </c>
      <c r="K11" s="44">
        <f t="shared" si="2"/>
        <v>3.8181818181818183</v>
      </c>
      <c r="L11" s="46">
        <f t="shared" si="3"/>
        <v>4.790454545454546</v>
      </c>
      <c r="M11" s="45">
        <f t="shared" si="4"/>
        <v>5</v>
      </c>
      <c r="N11" s="10"/>
      <c r="O11" s="10"/>
      <c r="P11" s="10"/>
      <c r="Q11" s="10"/>
      <c r="R11" s="10"/>
      <c r="S11" s="10"/>
      <c r="T11" s="10"/>
      <c r="U11" s="10"/>
      <c r="V11" s="11" t="s">
        <v>111</v>
      </c>
      <c r="W11" s="10"/>
      <c r="X11" s="10"/>
      <c r="Y11" s="10"/>
      <c r="Z11" s="10"/>
      <c r="AA11" s="10"/>
      <c r="AB11" s="10"/>
    </row>
    <row r="12" spans="1:28">
      <c r="A12" s="12" t="s">
        <v>193</v>
      </c>
      <c r="B12" s="41">
        <v>6.4</v>
      </c>
      <c r="C12" s="47">
        <v>3.75</v>
      </c>
      <c r="D12" s="43">
        <f>'1ª Borrador SAÍDA 4D '!AB13/MAX('1ª Borrador SAÍDA 4D '!AB13,$F$1)*10</f>
        <v>6</v>
      </c>
      <c r="E12" s="10" t="str">
        <f t="shared" si="5"/>
        <v/>
      </c>
      <c r="F12" s="44">
        <f>(C12*0.45+B12*0.25+('1ª Borrador SAÍDA 4D '!AB13/MAX('1ª Borrador SAÍDA 4D '!AB13,$F$1)*3))</f>
        <v>5.0875000000000004</v>
      </c>
      <c r="G12" s="45">
        <f t="shared" si="6"/>
        <v>5</v>
      </c>
      <c r="H12" s="46">
        <f t="shared" si="0"/>
        <v>4.6964285714285712</v>
      </c>
      <c r="I12" s="46">
        <f>'MEDIAS 2ª'!B12</f>
        <v>4.25</v>
      </c>
      <c r="J12" s="46">
        <f t="shared" si="1"/>
        <v>4.6964285714285712</v>
      </c>
      <c r="K12" s="44">
        <f t="shared" si="2"/>
        <v>6</v>
      </c>
      <c r="L12" s="46">
        <f t="shared" si="3"/>
        <v>5.0874999999999995</v>
      </c>
      <c r="M12" s="45">
        <f t="shared" si="4"/>
        <v>5</v>
      </c>
      <c r="N12" s="10"/>
      <c r="O12" s="10"/>
      <c r="P12" s="10"/>
      <c r="Q12" s="10"/>
      <c r="R12" s="10"/>
      <c r="S12" s="10"/>
      <c r="T12" s="10"/>
      <c r="U12" s="10"/>
      <c r="V12" s="11" t="s">
        <v>112</v>
      </c>
      <c r="W12" s="10"/>
      <c r="X12" s="10"/>
      <c r="Y12" s="10"/>
      <c r="Z12" s="10"/>
      <c r="AA12" s="10"/>
      <c r="AB12" s="10"/>
    </row>
    <row r="13" spans="1:28">
      <c r="A13" s="12" t="s">
        <v>194</v>
      </c>
      <c r="B13" s="41">
        <v>5.5</v>
      </c>
      <c r="C13" s="47">
        <v>4.25</v>
      </c>
      <c r="D13" s="43">
        <f>'1ª Borrador SAÍDA 4D '!AB14/MAX('1ª Borrador SAÍDA 4D '!AB14,$F$1)*10</f>
        <v>3.6363636363636367</v>
      </c>
      <c r="E13" s="10" t="str">
        <f t="shared" si="5"/>
        <v>Suspenso</v>
      </c>
      <c r="F13" s="44">
        <f>(C13*0.45+B13*0.25+('1ª Borrador SAÍDA 4D '!AB14/MAX('1ª Borrador SAÍDA 4D '!AB14,$F$1)*3))</f>
        <v>4.3784090909090914</v>
      </c>
      <c r="G13" s="45">
        <f t="shared" si="6"/>
        <v>4</v>
      </c>
      <c r="H13" s="46">
        <f t="shared" si="0"/>
        <v>4.6964285714285712</v>
      </c>
      <c r="I13" s="46">
        <f>'MEDIAS 2ª'!B13</f>
        <v>4.75</v>
      </c>
      <c r="J13" s="46">
        <f t="shared" si="1"/>
        <v>4.75</v>
      </c>
      <c r="K13" s="44">
        <f t="shared" si="2"/>
        <v>3.6363636363636367</v>
      </c>
      <c r="L13" s="46">
        <f t="shared" si="3"/>
        <v>4.415909090909091</v>
      </c>
      <c r="M13" s="45">
        <f t="shared" si="4"/>
        <v>4</v>
      </c>
      <c r="N13" s="10"/>
      <c r="O13" s="10"/>
      <c r="P13" s="10"/>
      <c r="Q13" s="10"/>
      <c r="R13" s="10"/>
      <c r="S13" s="10"/>
      <c r="T13" s="10"/>
      <c r="U13" s="10"/>
      <c r="V13" s="11" t="s">
        <v>113</v>
      </c>
      <c r="W13" s="10"/>
      <c r="X13" s="10"/>
      <c r="Y13" s="10"/>
      <c r="Z13" s="10"/>
      <c r="AA13" s="10"/>
      <c r="AB13" s="10"/>
    </row>
    <row r="14" spans="1:28">
      <c r="A14" s="12" t="s">
        <v>90</v>
      </c>
      <c r="B14" s="41">
        <v>7.6</v>
      </c>
      <c r="C14" s="47">
        <v>4.45</v>
      </c>
      <c r="D14" s="43">
        <f>'1ª Borrador SAÍDA 4D '!AB15/MAX('1ª Borrador SAÍDA 4D '!AB15,$F$1)*10</f>
        <v>6.1818181818181817</v>
      </c>
      <c r="E14" s="10" t="str">
        <f t="shared" si="5"/>
        <v/>
      </c>
      <c r="F14" s="44">
        <f>(C14*0.45+B14*0.25+('1ª Borrador SAÍDA 4D '!AB15/MAX('1ª Borrador SAÍDA 4D '!AB15,$F$1)*3))</f>
        <v>5.7570454545454544</v>
      </c>
      <c r="G14" s="45">
        <f t="shared" si="6"/>
        <v>6</v>
      </c>
      <c r="H14" s="46">
        <f t="shared" si="0"/>
        <v>5.5750000000000002</v>
      </c>
      <c r="I14" s="46">
        <f>'MEDIAS 2ª'!B14</f>
        <v>6.75</v>
      </c>
      <c r="J14" s="46">
        <f t="shared" si="1"/>
        <v>6.75</v>
      </c>
      <c r="K14" s="44">
        <f t="shared" si="2"/>
        <v>6.1818181818181817</v>
      </c>
      <c r="L14" s="46">
        <f t="shared" si="3"/>
        <v>6.5795454545454541</v>
      </c>
      <c r="M14" s="45">
        <f t="shared" si="4"/>
        <v>6</v>
      </c>
      <c r="N14" s="10"/>
      <c r="O14" s="10"/>
      <c r="P14" s="10"/>
      <c r="Q14" s="10"/>
      <c r="R14" s="10"/>
      <c r="S14" s="10"/>
      <c r="T14" s="10"/>
      <c r="U14" s="10"/>
      <c r="V14" s="11" t="s">
        <v>114</v>
      </c>
      <c r="W14" s="10"/>
      <c r="X14" s="10"/>
      <c r="Y14" s="10"/>
      <c r="Z14" s="10"/>
      <c r="AA14" s="10"/>
      <c r="AB14" s="10"/>
    </row>
    <row r="15" spans="1:28">
      <c r="A15" s="12" t="s">
        <v>195</v>
      </c>
      <c r="B15" s="48">
        <v>3.8</v>
      </c>
      <c r="C15" s="47">
        <v>3.5</v>
      </c>
      <c r="D15" s="43">
        <f>'1ª Borrador SAÍDA 4D '!AB16/MAX('1ª Borrador SAÍDA 4D '!AB16,$F$1)*10</f>
        <v>9.2727272727272734</v>
      </c>
      <c r="E15" s="10" t="str">
        <f t="shared" si="5"/>
        <v/>
      </c>
      <c r="F15" s="44">
        <f>(C15*0.45+B15*0.25+('1ª Borrador SAÍDA 4D '!AB16/MAX('1ª Borrador SAÍDA 4D '!AB16,$F$1)*3))</f>
        <v>5.3068181818181817</v>
      </c>
      <c r="G15" s="45">
        <f t="shared" si="6"/>
        <v>5</v>
      </c>
      <c r="H15" s="46">
        <f t="shared" si="0"/>
        <v>3.6071428571428572</v>
      </c>
      <c r="I15" s="46">
        <f>'MEDIAS 2ª'!B15</f>
        <v>1.75</v>
      </c>
      <c r="J15" s="46">
        <f t="shared" si="1"/>
        <v>3.6071428571428572</v>
      </c>
      <c r="K15" s="44">
        <f t="shared" si="2"/>
        <v>9.2727272727272734</v>
      </c>
      <c r="L15" s="46">
        <f t="shared" si="3"/>
        <v>5.3068181818181817</v>
      </c>
      <c r="M15" s="45">
        <f t="shared" si="4"/>
        <v>5</v>
      </c>
      <c r="N15" s="10"/>
      <c r="O15" s="10"/>
      <c r="P15" s="10"/>
      <c r="Q15" s="10"/>
      <c r="R15" s="10"/>
      <c r="S15" s="10"/>
      <c r="T15" s="10"/>
      <c r="U15" s="10"/>
      <c r="V15" s="11" t="s">
        <v>115</v>
      </c>
      <c r="W15" s="10"/>
      <c r="X15" s="10"/>
      <c r="Y15" s="10"/>
      <c r="Z15" s="10"/>
      <c r="AA15" s="10"/>
      <c r="AB15" s="10"/>
    </row>
    <row r="16" spans="1:28">
      <c r="A16" s="12" t="s">
        <v>204</v>
      </c>
      <c r="B16" s="48">
        <v>0.2</v>
      </c>
      <c r="C16" s="47">
        <v>0.3</v>
      </c>
      <c r="D16" s="43">
        <f>'1ª Borrador SAÍDA 4D '!AB17/MAX('1ª Borrador SAÍDA 4D '!AB17,$F$1)*10</f>
        <v>4.7272727272727275</v>
      </c>
      <c r="E16" s="10" t="str">
        <f t="shared" si="5"/>
        <v>Suspenso</v>
      </c>
      <c r="F16" s="44">
        <f>(C16*0.45+B16*0.25+('1ª Borrador SAÍDA 4D '!AB17/MAX('1ª Borrador SAÍDA 4D '!AB17,$F$1)*3))</f>
        <v>1.6031818181818183</v>
      </c>
      <c r="G16" s="45">
        <f t="shared" si="6"/>
        <v>1</v>
      </c>
      <c r="H16" s="46">
        <f t="shared" si="0"/>
        <v>0.26428571428571429</v>
      </c>
      <c r="I16" s="46">
        <f>'MEDIAS 2ª'!B16</f>
        <v>1</v>
      </c>
      <c r="J16" s="46">
        <f t="shared" si="1"/>
        <v>1</v>
      </c>
      <c r="K16" s="44">
        <f t="shared" si="2"/>
        <v>4.7272727272727275</v>
      </c>
      <c r="L16" s="46">
        <f t="shared" si="3"/>
        <v>2.1181818181818182</v>
      </c>
      <c r="M16" s="49">
        <f t="shared" si="4"/>
        <v>2</v>
      </c>
      <c r="N16" s="10"/>
      <c r="O16" s="10"/>
      <c r="P16" s="10"/>
      <c r="Q16" s="10"/>
      <c r="R16" s="10"/>
      <c r="S16" s="10"/>
      <c r="T16" s="10"/>
      <c r="U16" s="10"/>
      <c r="V16" s="11" t="s">
        <v>116</v>
      </c>
      <c r="W16" s="10"/>
      <c r="X16" s="10"/>
      <c r="Y16" s="10"/>
      <c r="Z16" s="10"/>
      <c r="AA16" s="10"/>
      <c r="AB16" s="10"/>
    </row>
    <row r="17" spans="1:28">
      <c r="A17" s="12" t="s">
        <v>205</v>
      </c>
      <c r="B17" s="41">
        <v>7.8</v>
      </c>
      <c r="C17" s="42">
        <v>5.9</v>
      </c>
      <c r="D17" s="43">
        <f>'1ª Borrador SAÍDA 4D '!AB18/MAX('1ª Borrador SAÍDA 4D '!AB18,$F$1)*10</f>
        <v>7.8181818181818183</v>
      </c>
      <c r="E17" s="10" t="str">
        <f t="shared" si="5"/>
        <v/>
      </c>
      <c r="F17" s="44">
        <f>(C17*0.45+B17*0.25+('1ª Borrador SAÍDA 4D '!AB18/MAX('1ª Borrador SAÍDA 4D '!AB18,$F$1)*3))</f>
        <v>6.9504545454545461</v>
      </c>
      <c r="G17" s="45">
        <f t="shared" si="6"/>
        <v>7</v>
      </c>
      <c r="H17" s="46">
        <f t="shared" si="0"/>
        <v>6.5785714285714292</v>
      </c>
      <c r="I17" s="46">
        <f>'MEDIAS 2ª'!B17</f>
        <v>6.3</v>
      </c>
      <c r="J17" s="46">
        <f t="shared" si="1"/>
        <v>6.5785714285714292</v>
      </c>
      <c r="K17" s="44">
        <f t="shared" si="2"/>
        <v>7.8181818181818183</v>
      </c>
      <c r="L17" s="46">
        <f t="shared" si="3"/>
        <v>6.9504545454545461</v>
      </c>
      <c r="M17" s="45">
        <f t="shared" si="4"/>
        <v>7</v>
      </c>
      <c r="N17" s="10"/>
      <c r="O17" s="10"/>
      <c r="P17" s="10"/>
      <c r="Q17" s="10"/>
      <c r="R17" s="10"/>
      <c r="S17" s="10"/>
      <c r="T17" s="10"/>
      <c r="U17" s="10"/>
      <c r="W17" s="10"/>
      <c r="X17" s="10"/>
      <c r="Y17" s="10"/>
      <c r="Z17" s="10"/>
      <c r="AA17" s="10"/>
      <c r="AB17" s="10"/>
    </row>
    <row r="18" spans="1:28">
      <c r="A18" s="12" t="s">
        <v>196</v>
      </c>
      <c r="B18" s="48">
        <v>4.5</v>
      </c>
      <c r="C18" s="47">
        <v>4.3499999999999996</v>
      </c>
      <c r="D18" s="43">
        <f>'1ª Borrador SAÍDA 4D '!AB19/MAX('1ª Borrador SAÍDA 4D '!AB19,$F$1)*10</f>
        <v>4.1818181818181817</v>
      </c>
      <c r="E18" s="10" t="str">
        <f t="shared" si="5"/>
        <v>Suspenso</v>
      </c>
      <c r="F18" s="44">
        <f>(C18*0.45+B18*0.25+('1ª Borrador SAÍDA 4D '!AB19/MAX('1ª Borrador SAÍDA 4D '!AB19,$F$1)*3))</f>
        <v>4.3370454545454535</v>
      </c>
      <c r="G18" s="45">
        <f t="shared" si="6"/>
        <v>4</v>
      </c>
      <c r="H18" s="46">
        <f t="shared" si="0"/>
        <v>4.4035714285714276</v>
      </c>
      <c r="I18" s="46">
        <f>'MEDIAS 2ª'!B18</f>
        <v>2.4</v>
      </c>
      <c r="J18" s="46">
        <f t="shared" si="1"/>
        <v>4.4035714285714276</v>
      </c>
      <c r="K18" s="44">
        <f t="shared" si="2"/>
        <v>4.1818181818181817</v>
      </c>
      <c r="L18" s="46">
        <f t="shared" si="3"/>
        <v>4.3370454545454535</v>
      </c>
      <c r="M18" s="45">
        <f t="shared" si="4"/>
        <v>4</v>
      </c>
      <c r="N18" s="10"/>
      <c r="O18" s="10"/>
      <c r="P18" s="10"/>
      <c r="Q18" s="10"/>
      <c r="R18" s="10"/>
      <c r="S18" s="10"/>
      <c r="T18" s="10"/>
      <c r="U18" s="10"/>
      <c r="V18" s="11" t="s">
        <v>117</v>
      </c>
      <c r="W18" s="10"/>
      <c r="X18" s="10"/>
      <c r="Y18" s="10"/>
      <c r="Z18" s="10"/>
      <c r="AA18" s="10"/>
      <c r="AB18" s="10"/>
    </row>
    <row r="19" spans="1:28">
      <c r="A19" s="12" t="s">
        <v>206</v>
      </c>
      <c r="B19" s="41">
        <v>8</v>
      </c>
      <c r="C19" s="42">
        <v>7.65</v>
      </c>
      <c r="D19" s="43">
        <f>'1ª Borrador SAÍDA 4D '!AB20/MAX('1ª Borrador SAÍDA 4D '!AB20,$F$1)*10</f>
        <v>8.7272727272727266</v>
      </c>
      <c r="E19" s="10" t="str">
        <f t="shared" si="5"/>
        <v/>
      </c>
      <c r="F19" s="44">
        <f>(C19*0.45+B19*0.25+('1ª Borrador SAÍDA 4D '!AB20/MAX('1ª Borrador SAÍDA 4D '!AB20,$F$1)*3))</f>
        <v>8.0606818181818198</v>
      </c>
      <c r="G19" s="45">
        <f t="shared" si="6"/>
        <v>8</v>
      </c>
      <c r="H19" s="46">
        <f t="shared" si="0"/>
        <v>7.7750000000000012</v>
      </c>
      <c r="I19" s="46">
        <f>'MEDIAS 2ª'!B19</f>
        <v>4.75</v>
      </c>
      <c r="J19" s="46">
        <f t="shared" si="1"/>
        <v>7.7750000000000012</v>
      </c>
      <c r="K19" s="44">
        <f t="shared" si="2"/>
        <v>8.7272727272727266</v>
      </c>
      <c r="L19" s="46">
        <f t="shared" si="3"/>
        <v>8.0606818181818181</v>
      </c>
      <c r="M19" s="45">
        <f t="shared" si="4"/>
        <v>8</v>
      </c>
      <c r="N19" s="10"/>
      <c r="O19" s="10"/>
      <c r="P19" s="10"/>
      <c r="Q19" s="10"/>
      <c r="R19" s="10"/>
      <c r="S19" s="10"/>
      <c r="T19" s="10"/>
      <c r="U19" s="10"/>
      <c r="V19" s="11" t="s">
        <v>118</v>
      </c>
      <c r="W19" s="10"/>
      <c r="X19" s="10"/>
      <c r="Y19" s="10"/>
      <c r="Z19" s="10"/>
      <c r="AA19" s="10"/>
      <c r="AB19" s="10"/>
    </row>
    <row r="20" spans="1:28">
      <c r="A20" s="12" t="s">
        <v>197</v>
      </c>
      <c r="B20" s="41">
        <v>6.25</v>
      </c>
      <c r="C20" s="47">
        <v>4.8</v>
      </c>
      <c r="D20" s="43">
        <f>'1ª Borrador SAÍDA 4D '!AB21/MAX('1ª Borrador SAÍDA 4D '!AB21,$F$1)*10</f>
        <v>8</v>
      </c>
      <c r="E20" s="10" t="str">
        <f t="shared" si="5"/>
        <v/>
      </c>
      <c r="F20" s="44">
        <f>(C20*0.45+B20*0.25+('1ª Borrador SAÍDA 4D '!AB21/MAX('1ª Borrador SAÍDA 4D '!AB21,$F$1)*3))</f>
        <v>6.1225000000000005</v>
      </c>
      <c r="G20" s="45">
        <f t="shared" si="6"/>
        <v>6</v>
      </c>
      <c r="H20" s="46">
        <f t="shared" si="0"/>
        <v>5.3178571428571431</v>
      </c>
      <c r="I20" s="46">
        <f>'MEDIAS 2ª'!B20</f>
        <v>4.2</v>
      </c>
      <c r="J20" s="46">
        <f t="shared" si="1"/>
        <v>5.3178571428571431</v>
      </c>
      <c r="K20" s="44">
        <f t="shared" si="2"/>
        <v>8</v>
      </c>
      <c r="L20" s="46">
        <f t="shared" si="3"/>
        <v>6.1224999999999996</v>
      </c>
      <c r="M20" s="45">
        <f t="shared" si="4"/>
        <v>6</v>
      </c>
      <c r="N20" s="10"/>
      <c r="O20" s="10"/>
      <c r="P20" s="10"/>
      <c r="Q20" s="10"/>
      <c r="R20" s="10"/>
      <c r="S20" s="10"/>
      <c r="T20" s="10"/>
      <c r="U20" s="10"/>
      <c r="W20" s="10"/>
      <c r="X20" s="10"/>
      <c r="Y20" s="10"/>
      <c r="Z20" s="10"/>
      <c r="AA20" s="10"/>
      <c r="AB20" s="10"/>
    </row>
    <row r="21" spans="1:28">
      <c r="A21" s="12" t="s">
        <v>198</v>
      </c>
      <c r="B21" s="41">
        <v>6.4</v>
      </c>
      <c r="C21" s="42">
        <v>5.3</v>
      </c>
      <c r="D21" s="43">
        <f>'1ª Borrador SAÍDA 4D '!AB22/MAX('1ª Borrador SAÍDA 4D '!AB22,$F$1)*10</f>
        <v>4.9090909090909092</v>
      </c>
      <c r="E21" s="10" t="str">
        <f t="shared" si="5"/>
        <v/>
      </c>
      <c r="F21" s="44">
        <f>(C21*0.45+B21*0.25+('1ª Borrador SAÍDA 4D '!AB22/MAX('1ª Borrador SAÍDA 4D '!AB22,$F$1)*3))</f>
        <v>5.4577272727272721</v>
      </c>
      <c r="G21" s="45">
        <f t="shared" si="6"/>
        <v>5</v>
      </c>
      <c r="H21" s="46">
        <f t="shared" si="0"/>
        <v>5.6928571428571431</v>
      </c>
      <c r="I21" s="46">
        <f>'MEDIAS 2ª'!B21</f>
        <v>5.25</v>
      </c>
      <c r="J21" s="46">
        <f t="shared" si="1"/>
        <v>5.6928571428571431</v>
      </c>
      <c r="K21" s="44">
        <f t="shared" si="2"/>
        <v>4.9090909090909092</v>
      </c>
      <c r="L21" s="46">
        <f t="shared" si="3"/>
        <v>5.4577272727272721</v>
      </c>
      <c r="M21" s="45">
        <f t="shared" si="4"/>
        <v>5</v>
      </c>
      <c r="N21" s="10"/>
      <c r="O21" s="10"/>
      <c r="P21" s="10"/>
      <c r="Q21" s="10"/>
      <c r="R21" s="10"/>
      <c r="S21" s="10"/>
      <c r="T21" s="10"/>
      <c r="U21" s="10"/>
      <c r="W21" s="10"/>
      <c r="X21" s="10"/>
      <c r="Y21" s="10"/>
      <c r="Z21" s="10"/>
      <c r="AA21" s="10"/>
      <c r="AB21" s="10"/>
    </row>
    <row r="22" spans="1:28">
      <c r="A22" s="12" t="s">
        <v>199</v>
      </c>
      <c r="B22" s="50">
        <v>3.85</v>
      </c>
      <c r="C22" s="47">
        <v>2.85</v>
      </c>
      <c r="D22" s="43">
        <f>'1ª Borrador SAÍDA 4D '!AB23/MAX('1ª Borrador SAÍDA 4D '!AB23,$F$1)*10</f>
        <v>2</v>
      </c>
      <c r="E22" s="10" t="str">
        <f t="shared" si="5"/>
        <v>Suspenso</v>
      </c>
      <c r="F22" s="44">
        <f>(C22*0.45+B22*0.25+('1ª Borrador SAÍDA 4D '!AB23/MAX('1ª Borrador SAÍDA 4D '!AB23,$F$1)*3))</f>
        <v>2.8450000000000002</v>
      </c>
      <c r="G22" s="45">
        <f t="shared" si="6"/>
        <v>3</v>
      </c>
      <c r="H22" s="46">
        <f t="shared" si="0"/>
        <v>3.2071428571428577</v>
      </c>
      <c r="I22" s="46">
        <f>'MEDIAS 2ª'!B22</f>
        <v>3.75</v>
      </c>
      <c r="J22" s="46">
        <f t="shared" si="1"/>
        <v>3.75</v>
      </c>
      <c r="K22" s="44">
        <f t="shared" si="2"/>
        <v>2</v>
      </c>
      <c r="L22" s="46">
        <f t="shared" si="3"/>
        <v>3.2250000000000001</v>
      </c>
      <c r="M22" s="45">
        <f t="shared" si="4"/>
        <v>3</v>
      </c>
      <c r="N22" s="10"/>
      <c r="O22" s="10"/>
      <c r="P22" s="10"/>
      <c r="Q22" s="10"/>
      <c r="R22" s="10"/>
      <c r="S22" s="10"/>
      <c r="T22" s="10"/>
      <c r="U22" s="10"/>
      <c r="V22" s="11" t="s">
        <v>119</v>
      </c>
      <c r="W22" s="10"/>
      <c r="X22" s="10"/>
      <c r="Y22" s="10"/>
      <c r="Z22" s="10"/>
      <c r="AA22" s="10"/>
      <c r="AB22" s="10"/>
    </row>
    <row r="23" spans="1:28">
      <c r="A23" s="12" t="s">
        <v>200</v>
      </c>
      <c r="B23" s="41">
        <v>6.3</v>
      </c>
      <c r="C23" s="42">
        <v>5.3</v>
      </c>
      <c r="D23" s="43">
        <f>'1ª Borrador SAÍDA 4D '!AB24/MAX('1ª Borrador SAÍDA 4D '!AB24,$F$1)*10</f>
        <v>3.4545454545454546</v>
      </c>
      <c r="E23" s="10" t="str">
        <f t="shared" si="5"/>
        <v/>
      </c>
      <c r="F23" s="44">
        <f>(C23*0.45+B23*0.25+('1ª Borrador SAÍDA 4D '!AB24/MAX('1ª Borrador SAÍDA 4D '!AB24,$F$1)*3))</f>
        <v>4.9963636363636361</v>
      </c>
      <c r="G23" s="45">
        <f t="shared" si="6"/>
        <v>5</v>
      </c>
      <c r="H23" s="46">
        <f t="shared" si="0"/>
        <v>5.6571428571428575</v>
      </c>
      <c r="I23" s="46">
        <f>'MEDIAS 2ª'!B23</f>
        <v>5.25</v>
      </c>
      <c r="J23" s="46">
        <f t="shared" si="1"/>
        <v>5.6571428571428575</v>
      </c>
      <c r="K23" s="44">
        <f t="shared" si="2"/>
        <v>3.4545454545454546</v>
      </c>
      <c r="L23" s="46">
        <f t="shared" si="3"/>
        <v>4.9963636363636361</v>
      </c>
      <c r="M23" s="45">
        <f t="shared" si="4"/>
        <v>5</v>
      </c>
      <c r="N23" s="10"/>
      <c r="O23" s="10"/>
      <c r="P23" s="10"/>
      <c r="Q23" s="10"/>
      <c r="R23" s="10"/>
      <c r="S23" s="10"/>
      <c r="T23" s="10"/>
      <c r="U23" s="10"/>
      <c r="V23" s="11" t="s">
        <v>120</v>
      </c>
      <c r="W23" s="10"/>
      <c r="X23" s="10"/>
      <c r="Y23" s="10"/>
      <c r="Z23" s="10"/>
      <c r="AA23" s="10"/>
      <c r="AB23" s="10"/>
    </row>
    <row r="24" spans="1:28">
      <c r="A24" s="12" t="s">
        <v>201</v>
      </c>
      <c r="B24" s="48">
        <v>4.5999999999999996</v>
      </c>
      <c r="C24" s="47">
        <v>3.7</v>
      </c>
      <c r="D24" s="43">
        <f>'1ª Borrador SAÍDA 4D '!AB25/MAX('1ª Borrador SAÍDA 4D '!AB25,$F$1)*10</f>
        <v>3.8181818181818183</v>
      </c>
      <c r="E24" s="10" t="str">
        <f t="shared" si="5"/>
        <v>Suspenso</v>
      </c>
      <c r="F24" s="44">
        <f>(C24*0.45+B24*0.25+('1ª Borrador SAÍDA 4D '!AB25/MAX('1ª Borrador SAÍDA 4D '!AB25,$F$1)*3))</f>
        <v>3.9604545454545454</v>
      </c>
      <c r="G24" s="45">
        <f t="shared" si="6"/>
        <v>4</v>
      </c>
      <c r="H24" s="46">
        <f t="shared" si="0"/>
        <v>4.0214285714285714</v>
      </c>
      <c r="I24" s="46">
        <f>'MEDIAS 2ª'!B24</f>
        <v>5.65</v>
      </c>
      <c r="J24" s="46">
        <f t="shared" si="1"/>
        <v>5.65</v>
      </c>
      <c r="K24" s="44">
        <f t="shared" si="2"/>
        <v>3.8181818181818183</v>
      </c>
      <c r="L24" s="46">
        <f t="shared" si="3"/>
        <v>5.1004545454545456</v>
      </c>
      <c r="M24" s="49">
        <f t="shared" si="4"/>
        <v>5</v>
      </c>
      <c r="N24" s="10"/>
      <c r="O24" s="10"/>
      <c r="P24" s="10"/>
      <c r="Q24" s="10"/>
      <c r="R24" s="10"/>
      <c r="S24" s="10"/>
      <c r="T24" s="10"/>
      <c r="U24" s="10"/>
      <c r="V24" s="11" t="s">
        <v>121</v>
      </c>
      <c r="W24" s="10"/>
      <c r="X24" s="10"/>
      <c r="Y24" s="10"/>
      <c r="Z24" s="10"/>
      <c r="AA24" s="10"/>
      <c r="AB24" s="10"/>
    </row>
    <row r="25" spans="1:28">
      <c r="A25" s="12" t="s">
        <v>202</v>
      </c>
      <c r="B25" s="41">
        <v>5.35</v>
      </c>
      <c r="C25" s="42">
        <v>6.75</v>
      </c>
      <c r="D25" s="43">
        <f>'1ª Borrador SAÍDA 4D '!AB26/MAX('1ª Borrador SAÍDA 4D '!AB26,$F$1)*10</f>
        <v>6.545454545454545</v>
      </c>
      <c r="E25" s="10" t="str">
        <f t="shared" si="5"/>
        <v/>
      </c>
      <c r="F25" s="44">
        <f>(C25*0.45+B25*0.25+('1ª Borrador SAÍDA 4D '!AB26/MAX('1ª Borrador SAÍDA 4D '!AB26,$F$1)*3))</f>
        <v>6.3386363636363638</v>
      </c>
      <c r="G25" s="45">
        <f t="shared" si="6"/>
        <v>6</v>
      </c>
      <c r="H25" s="46">
        <f t="shared" si="0"/>
        <v>6.25</v>
      </c>
      <c r="I25" s="46">
        <f>'MEDIAS 2ª'!B25</f>
        <v>5.15</v>
      </c>
      <c r="J25" s="46">
        <f t="shared" si="1"/>
        <v>6.25</v>
      </c>
      <c r="K25" s="44">
        <f t="shared" si="2"/>
        <v>6.545454545454545</v>
      </c>
      <c r="L25" s="46">
        <f t="shared" si="3"/>
        <v>6.338636363636363</v>
      </c>
      <c r="M25" s="45">
        <f t="shared" si="4"/>
        <v>6</v>
      </c>
      <c r="N25" s="10"/>
      <c r="O25" s="10"/>
      <c r="P25" s="10"/>
      <c r="Q25" s="10"/>
      <c r="R25" s="10"/>
      <c r="S25" s="10"/>
      <c r="T25" s="10"/>
      <c r="U25" s="10"/>
      <c r="V25" s="11" t="s">
        <v>122</v>
      </c>
      <c r="W25" s="10"/>
      <c r="X25" s="10"/>
      <c r="Y25" s="10"/>
      <c r="Z25" s="10"/>
      <c r="AA25" s="10"/>
      <c r="AB25" s="10"/>
    </row>
    <row r="26" spans="1:28">
      <c r="A26" s="12" t="s">
        <v>207</v>
      </c>
      <c r="B26" s="41">
        <v>7.35</v>
      </c>
      <c r="C26" s="47">
        <v>2.95</v>
      </c>
      <c r="D26" s="43">
        <f>'1ª Borrador SAÍDA 4D '!AB27/MAX('1ª Borrador SAÍDA 4D '!AB27,$F$1)*10</f>
        <v>6.545454545454545</v>
      </c>
      <c r="E26" s="10" t="str">
        <f t="shared" si="5"/>
        <v/>
      </c>
      <c r="F26" s="44">
        <f>(C26*0.45+B26*0.25+('1ª Borrador SAÍDA 4D '!AB27/MAX('1ª Borrador SAÍDA 4D '!AB27,$F$1)*3))</f>
        <v>5.1286363636363639</v>
      </c>
      <c r="G26" s="45">
        <f t="shared" si="6"/>
        <v>5</v>
      </c>
      <c r="H26" s="46">
        <f t="shared" si="0"/>
        <v>4.5214285714285714</v>
      </c>
      <c r="I26" s="46">
        <f>'MEDIAS 2ª'!B26</f>
        <v>5.2</v>
      </c>
      <c r="J26" s="46">
        <f t="shared" si="1"/>
        <v>5.2</v>
      </c>
      <c r="K26" s="44">
        <f t="shared" si="2"/>
        <v>6.545454545454545</v>
      </c>
      <c r="L26" s="46">
        <f t="shared" si="3"/>
        <v>5.6036363636363635</v>
      </c>
      <c r="M26" s="45">
        <f t="shared" si="4"/>
        <v>5</v>
      </c>
      <c r="N26" s="10"/>
      <c r="O26" s="10"/>
      <c r="P26" s="10"/>
      <c r="Q26" s="10"/>
      <c r="R26" s="10"/>
      <c r="S26" s="10"/>
      <c r="T26" s="10"/>
      <c r="U26" s="10"/>
      <c r="V26" s="11" t="s">
        <v>123</v>
      </c>
      <c r="W26" s="10"/>
      <c r="X26" s="10"/>
      <c r="Y26" s="10"/>
      <c r="Z26" s="10"/>
      <c r="AA26" s="10"/>
      <c r="AB26" s="10"/>
    </row>
    <row r="27" spans="1:28">
      <c r="A27" s="12" t="s">
        <v>203</v>
      </c>
      <c r="B27" s="41">
        <v>7.15</v>
      </c>
      <c r="C27" s="42">
        <v>6.3</v>
      </c>
      <c r="D27" s="43">
        <f>'1ª Borrador SAÍDA 4D '!AB28/MAX('1ª Borrador SAÍDA 4D '!AB28,$F$1)*10</f>
        <v>6.1818181818181817</v>
      </c>
      <c r="E27" s="10" t="str">
        <f t="shared" si="5"/>
        <v/>
      </c>
      <c r="F27" s="44">
        <f>(C27*0.45+B27*0.25+('1ª Borrador SAÍDA 4D '!AB28/MAX('1ª Borrador SAÍDA 4D '!AB28,$F$1)*3))</f>
        <v>6.477045454545455</v>
      </c>
      <c r="G27" s="45">
        <f t="shared" si="6"/>
        <v>6</v>
      </c>
      <c r="H27" s="46">
        <f t="shared" si="0"/>
        <v>6.6035714285714295</v>
      </c>
      <c r="I27" s="46">
        <f>'MEDIAS 2ª'!B27</f>
        <v>4.45</v>
      </c>
      <c r="J27" s="46">
        <f t="shared" si="1"/>
        <v>6.6035714285714295</v>
      </c>
      <c r="K27" s="44">
        <f t="shared" si="2"/>
        <v>6.1818181818181817</v>
      </c>
      <c r="L27" s="46">
        <f t="shared" si="3"/>
        <v>6.477045454545455</v>
      </c>
      <c r="M27" s="45">
        <f t="shared" si="4"/>
        <v>6</v>
      </c>
      <c r="N27" s="10"/>
      <c r="O27" s="10"/>
      <c r="P27" s="10"/>
      <c r="Q27" s="10"/>
      <c r="R27" s="10"/>
      <c r="S27" s="10"/>
      <c r="T27" s="10"/>
      <c r="U27" s="10"/>
      <c r="V27" s="11" t="s">
        <v>124</v>
      </c>
      <c r="W27" s="10"/>
      <c r="X27" s="10"/>
      <c r="Y27" s="10"/>
      <c r="Z27" s="10"/>
      <c r="AA27" s="10"/>
      <c r="AB27" s="10"/>
    </row>
    <row r="28" spans="1:28">
      <c r="A28" s="10"/>
      <c r="B28" s="10">
        <f t="shared" ref="B28:D28" si="7">AVERAGE(B2:B27)</f>
        <v>5.8039999999999994</v>
      </c>
      <c r="C28" s="10">
        <f t="shared" si="7"/>
        <v>4.4579999999999993</v>
      </c>
      <c r="D28" s="51">
        <f t="shared" si="7"/>
        <v>5.9054545454545453</v>
      </c>
      <c r="E28" s="10">
        <f>COUNTIF(E2:E27,"suspenso")</f>
        <v>8</v>
      </c>
      <c r="F28" s="51">
        <f>AVERAGE(F2:F27)</f>
        <v>5.2287363636363633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10"/>
      <c r="X28" s="10"/>
      <c r="Y28" s="10"/>
      <c r="Z28" s="10"/>
      <c r="AA28" s="10"/>
      <c r="AB28" s="10"/>
    </row>
    <row r="29" spans="1:28">
      <c r="A29" s="10"/>
      <c r="B29" s="10"/>
      <c r="C29" s="10"/>
      <c r="D29" s="4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10"/>
      <c r="X29" s="10"/>
      <c r="Y29" s="10"/>
      <c r="Z29" s="10"/>
      <c r="AA29" s="10"/>
      <c r="AB29" s="10"/>
    </row>
    <row r="30" spans="1:28">
      <c r="A30" s="10"/>
      <c r="B30" s="10"/>
      <c r="C30" s="10"/>
      <c r="D30" s="4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10"/>
      <c r="X30" s="10"/>
      <c r="Y30" s="10"/>
      <c r="Z30" s="10"/>
      <c r="AA30" s="10"/>
      <c r="AB30" s="10"/>
    </row>
    <row r="31" spans="1:28">
      <c r="A31" s="10"/>
      <c r="B31" s="10"/>
      <c r="C31" s="10"/>
      <c r="D31" s="44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W31" s="10"/>
      <c r="X31" s="10"/>
      <c r="Y31" s="10"/>
      <c r="Z31" s="10"/>
      <c r="AA31" s="10"/>
      <c r="AB31" s="10"/>
    </row>
    <row r="32" spans="1:28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W32" s="10"/>
      <c r="X32" s="10"/>
      <c r="Y32" s="10"/>
      <c r="Z32" s="10"/>
      <c r="AA32" s="10"/>
      <c r="AB32" s="10"/>
    </row>
    <row r="33" spans="1:28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W33" s="10"/>
      <c r="X33" s="10"/>
      <c r="Y33" s="10"/>
      <c r="Z33" s="10"/>
      <c r="AA33" s="10"/>
      <c r="AB33" s="10"/>
    </row>
    <row r="34" spans="1:28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W34" s="10"/>
      <c r="X34" s="10"/>
      <c r="Y34" s="10"/>
      <c r="Z34" s="10"/>
      <c r="AA34" s="10"/>
      <c r="AB34" s="10"/>
    </row>
    <row r="35" spans="1:28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B35" s="10"/>
    </row>
    <row r="36" spans="1:28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W36" s="10"/>
      <c r="X36" s="10"/>
      <c r="Y36" s="10"/>
      <c r="Z36" s="10"/>
      <c r="AA36" s="10"/>
      <c r="AB36" s="10"/>
    </row>
    <row r="37" spans="1:28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W37" s="10"/>
      <c r="X37" s="10"/>
      <c r="Y37" s="10"/>
      <c r="Z37" s="10"/>
      <c r="AA37" s="10"/>
      <c r="AB37" s="10"/>
    </row>
    <row r="38" spans="1:2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W38" s="10"/>
      <c r="X38" s="10"/>
      <c r="Y38" s="10"/>
      <c r="Z38" s="10"/>
      <c r="AA38" s="10"/>
      <c r="AB38" s="10"/>
    </row>
    <row r="39" spans="1:28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W39" s="10"/>
      <c r="X39" s="10"/>
      <c r="Y39" s="10"/>
      <c r="Z39" s="10"/>
      <c r="AA39" s="10"/>
      <c r="AB39" s="10"/>
    </row>
    <row r="40" spans="1:28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W40" s="10"/>
      <c r="X40" s="10"/>
      <c r="Y40" s="10"/>
      <c r="Z40" s="10"/>
      <c r="AA40" s="10"/>
      <c r="AB40" s="10"/>
    </row>
    <row r="41" spans="1:28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W41" s="10"/>
      <c r="X41" s="10"/>
      <c r="Y41" s="10"/>
      <c r="Z41" s="10"/>
      <c r="AA41" s="10"/>
      <c r="AB41" s="10"/>
    </row>
    <row r="42" spans="1:28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B42" s="10"/>
    </row>
    <row r="43" spans="1:28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W43" s="10"/>
      <c r="X43" s="10"/>
      <c r="Y43" s="10"/>
      <c r="Z43" s="10"/>
      <c r="AA43" s="10"/>
      <c r="AB43" s="10"/>
    </row>
    <row r="44" spans="1:28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W44" s="10"/>
      <c r="X44" s="10"/>
      <c r="Y44" s="10"/>
      <c r="Z44" s="10"/>
      <c r="AA44" s="10"/>
      <c r="AB44" s="10"/>
    </row>
    <row r="45" spans="1:28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W45" s="10"/>
      <c r="X45" s="10"/>
      <c r="Y45" s="10"/>
      <c r="Z45" s="10"/>
      <c r="AA45" s="10"/>
      <c r="AB45" s="10"/>
    </row>
    <row r="46" spans="1:28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W46" s="10"/>
      <c r="X46" s="10"/>
      <c r="Y46" s="10"/>
      <c r="Z46" s="10"/>
      <c r="AA46" s="10"/>
      <c r="AB46" s="10"/>
    </row>
    <row r="47" spans="1:28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W47" s="10"/>
      <c r="X47" s="10"/>
      <c r="Y47" s="10"/>
      <c r="Z47" s="10"/>
      <c r="AA47" s="10"/>
      <c r="AB47" s="10"/>
    </row>
    <row r="48" spans="1:2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W48" s="10"/>
      <c r="X48" s="10"/>
      <c r="Y48" s="10"/>
      <c r="Z48" s="10"/>
      <c r="AA48" s="10"/>
      <c r="AB48" s="10"/>
    </row>
    <row r="49" spans="1:28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B49" s="10"/>
    </row>
    <row r="50" spans="1:28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W50" s="10"/>
      <c r="X50" s="10"/>
      <c r="Y50" s="10"/>
      <c r="Z50" s="10"/>
      <c r="AA50" s="10"/>
      <c r="AB50" s="10"/>
    </row>
    <row r="51" spans="1:28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W51" s="10"/>
      <c r="X51" s="10"/>
      <c r="Y51" s="10"/>
      <c r="Z51" s="10"/>
      <c r="AA51" s="10"/>
      <c r="AB51" s="10"/>
    </row>
    <row r="52" spans="1:28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W52" s="10"/>
      <c r="X52" s="10"/>
      <c r="Y52" s="10"/>
      <c r="Z52" s="10"/>
      <c r="AA52" s="10"/>
      <c r="AB52" s="10"/>
    </row>
    <row r="53" spans="1:28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W53" s="10"/>
      <c r="X53" s="10"/>
      <c r="Y53" s="10"/>
      <c r="Z53" s="10"/>
      <c r="AA53" s="10"/>
      <c r="AB53" s="10"/>
    </row>
    <row r="54" spans="1:28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W54" s="10"/>
      <c r="X54" s="10"/>
      <c r="Y54" s="10"/>
      <c r="Z54" s="10"/>
      <c r="AA54" s="10"/>
      <c r="AB54" s="10"/>
    </row>
    <row r="55" spans="1:28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W55" s="10"/>
      <c r="X55" s="10"/>
      <c r="Y55" s="10"/>
      <c r="Z55" s="10"/>
      <c r="AA55" s="10"/>
      <c r="AB55" s="10"/>
    </row>
    <row r="56" spans="1:28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B56" s="10"/>
    </row>
    <row r="57" spans="1:28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W57" s="10"/>
      <c r="X57" s="10"/>
      <c r="Y57" s="10"/>
      <c r="Z57" s="10"/>
      <c r="AA57" s="10"/>
      <c r="AB57" s="10"/>
    </row>
    <row r="58" spans="1:2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W58" s="10"/>
      <c r="X58" s="10"/>
      <c r="Y58" s="10"/>
      <c r="Z58" s="10"/>
      <c r="AA58" s="10"/>
      <c r="AB58" s="10"/>
    </row>
    <row r="59" spans="1:28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W59" s="10"/>
      <c r="X59" s="10"/>
      <c r="Y59" s="10"/>
      <c r="Z59" s="10"/>
      <c r="AA59" s="10"/>
      <c r="AB59" s="10"/>
    </row>
    <row r="60" spans="1:28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W60" s="10"/>
      <c r="X60" s="10"/>
      <c r="Y60" s="10"/>
      <c r="Z60" s="10"/>
      <c r="AA60" s="10"/>
      <c r="AB60" s="10"/>
    </row>
    <row r="61" spans="1:28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W61" s="10"/>
      <c r="X61" s="10"/>
      <c r="Y61" s="10"/>
      <c r="Z61" s="10"/>
      <c r="AA61" s="10"/>
      <c r="AB61" s="10"/>
    </row>
    <row r="62" spans="1:28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W62" s="10"/>
      <c r="X62" s="10"/>
      <c r="Y62" s="10"/>
      <c r="Z62" s="10"/>
      <c r="AA62" s="10"/>
      <c r="AB62" s="10"/>
    </row>
    <row r="63" spans="1:28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B63" s="10"/>
    </row>
    <row r="64" spans="1:28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W64" s="10"/>
      <c r="X64" s="10"/>
      <c r="Y64" s="10"/>
      <c r="Z64" s="10"/>
      <c r="AA64" s="10"/>
      <c r="AB64" s="10"/>
    </row>
    <row r="65" spans="1:28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W65" s="10"/>
      <c r="X65" s="10"/>
      <c r="Y65" s="10"/>
      <c r="Z65" s="10"/>
      <c r="AA65" s="10"/>
      <c r="AB65" s="10"/>
    </row>
    <row r="66" spans="1:28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W66" s="10"/>
      <c r="X66" s="10"/>
      <c r="Y66" s="10"/>
      <c r="Z66" s="10"/>
      <c r="AA66" s="10"/>
      <c r="AB66" s="10"/>
    </row>
    <row r="67" spans="1:28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W67" s="10"/>
      <c r="X67" s="10"/>
      <c r="Y67" s="10"/>
      <c r="Z67" s="10"/>
      <c r="AA67" s="10"/>
      <c r="AB67" s="10"/>
    </row>
    <row r="68" spans="1:2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W68" s="10"/>
      <c r="X68" s="10"/>
      <c r="Y68" s="10"/>
      <c r="Z68" s="10"/>
      <c r="AA68" s="10"/>
      <c r="AB68" s="10"/>
    </row>
    <row r="69" spans="1:28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W69" s="10"/>
      <c r="X69" s="10"/>
      <c r="Y69" s="10"/>
      <c r="Z69" s="10"/>
      <c r="AA69" s="10"/>
      <c r="AB69" s="10"/>
    </row>
    <row r="70" spans="1:28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B70" s="10"/>
    </row>
    <row r="71" spans="1:28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W71" s="10"/>
      <c r="X71" s="10"/>
      <c r="Y71" s="10"/>
      <c r="Z71" s="10"/>
      <c r="AA71" s="10"/>
      <c r="AB71" s="10"/>
    </row>
    <row r="72" spans="1:28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W72" s="10"/>
      <c r="X72" s="10"/>
      <c r="Y72" s="10"/>
      <c r="Z72" s="10"/>
      <c r="AA72" s="10"/>
      <c r="AB72" s="10"/>
    </row>
    <row r="73" spans="1:28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W73" s="10"/>
      <c r="X73" s="10"/>
      <c r="Y73" s="10"/>
      <c r="Z73" s="10"/>
      <c r="AA73" s="10"/>
      <c r="AB73" s="10"/>
    </row>
    <row r="74" spans="1:28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W74" s="10"/>
      <c r="X74" s="10"/>
      <c r="Y74" s="10"/>
      <c r="Z74" s="10"/>
      <c r="AA74" s="10"/>
      <c r="AB74" s="10"/>
    </row>
    <row r="75" spans="1:28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W75" s="10"/>
      <c r="X75" s="10"/>
      <c r="Y75" s="10"/>
      <c r="Z75" s="10"/>
      <c r="AA75" s="10"/>
      <c r="AB75" s="10"/>
    </row>
    <row r="76" spans="1:28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W76" s="10"/>
      <c r="X76" s="10"/>
      <c r="Y76" s="10"/>
      <c r="Z76" s="10"/>
      <c r="AA76" s="10"/>
      <c r="AB76" s="10"/>
    </row>
    <row r="77" spans="1:28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W77" s="10"/>
      <c r="X77" s="10"/>
      <c r="Y77" s="10"/>
      <c r="Z77" s="10"/>
      <c r="AA77" s="10"/>
      <c r="AB77" s="10"/>
    </row>
    <row r="78" spans="1:2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W78" s="10"/>
      <c r="X78" s="10"/>
      <c r="Y78" s="10"/>
      <c r="Z78" s="10"/>
      <c r="AA78" s="10"/>
      <c r="AB78" s="10"/>
    </row>
    <row r="79" spans="1:28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B79" s="10"/>
    </row>
    <row r="80" spans="1:28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W80" s="10"/>
      <c r="X80" s="10"/>
      <c r="Y80" s="10"/>
      <c r="Z80" s="10"/>
      <c r="AA80" s="10"/>
      <c r="AB80" s="10"/>
    </row>
    <row r="81" spans="1:28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W81" s="10"/>
      <c r="X81" s="10"/>
      <c r="Y81" s="10"/>
      <c r="Z81" s="10"/>
      <c r="AA81" s="10"/>
      <c r="AB81" s="10"/>
    </row>
    <row r="82" spans="1:28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W82" s="10"/>
      <c r="X82" s="10"/>
      <c r="Y82" s="10"/>
      <c r="Z82" s="10"/>
      <c r="AA82" s="10"/>
      <c r="AB82" s="10"/>
    </row>
    <row r="83" spans="1:28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W83" s="10"/>
      <c r="X83" s="10"/>
      <c r="Y83" s="10"/>
      <c r="Z83" s="10"/>
      <c r="AA83" s="10"/>
      <c r="AB83" s="10"/>
    </row>
    <row r="84" spans="1:28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W84" s="10"/>
      <c r="X84" s="10"/>
      <c r="Y84" s="10"/>
      <c r="Z84" s="10"/>
      <c r="AA84" s="10"/>
      <c r="AB84" s="10"/>
    </row>
    <row r="85" spans="1:28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W85" s="10"/>
      <c r="X85" s="10"/>
      <c r="Y85" s="10"/>
      <c r="Z85" s="10"/>
      <c r="AA85" s="10"/>
      <c r="AB85" s="10"/>
    </row>
    <row r="86" spans="1:28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W86" s="10"/>
      <c r="X86" s="10"/>
      <c r="Y86" s="10"/>
      <c r="Z86" s="10"/>
      <c r="AA86" s="10"/>
      <c r="AB86" s="10"/>
    </row>
    <row r="87" spans="1:2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W87" s="10"/>
      <c r="X87" s="10"/>
      <c r="Y87" s="10"/>
      <c r="Z87" s="10"/>
      <c r="AA87" s="10"/>
      <c r="AB87" s="10"/>
    </row>
    <row r="88" spans="1:2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W88" s="10"/>
      <c r="X88" s="10"/>
      <c r="Y88" s="10"/>
      <c r="Z88" s="10"/>
      <c r="AA88" s="10"/>
      <c r="AB88" s="10"/>
    </row>
    <row r="89" spans="1:2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W89" s="10"/>
      <c r="X89" s="10"/>
      <c r="Y89" s="10"/>
      <c r="Z89" s="10"/>
      <c r="AA89" s="10"/>
      <c r="AB89" s="10"/>
    </row>
    <row r="90" spans="1:2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W90" s="10"/>
      <c r="X90" s="10"/>
      <c r="Y90" s="10"/>
      <c r="Z90" s="10"/>
      <c r="AA90" s="10"/>
      <c r="AB90" s="10"/>
    </row>
    <row r="91" spans="1:2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W91" s="10"/>
      <c r="X91" s="10"/>
      <c r="Y91" s="10"/>
      <c r="Z91" s="10"/>
      <c r="AA91" s="10"/>
      <c r="AB91" s="10"/>
    </row>
    <row r="92" spans="1:2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W92" s="10"/>
      <c r="X92" s="10"/>
      <c r="Y92" s="10"/>
      <c r="Z92" s="10"/>
      <c r="AA92" s="10"/>
      <c r="AB92" s="10"/>
    </row>
    <row r="93" spans="1:2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W93" s="10"/>
      <c r="X93" s="10"/>
      <c r="Y93" s="10"/>
      <c r="Z93" s="10"/>
      <c r="AA93" s="10"/>
      <c r="AB93" s="10"/>
    </row>
    <row r="94" spans="1:28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W94" s="10"/>
      <c r="X94" s="10"/>
      <c r="Y94" s="10"/>
      <c r="Z94" s="10"/>
      <c r="AA94" s="10"/>
      <c r="AB94" s="10"/>
    </row>
    <row r="95" spans="1:28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W95" s="10"/>
      <c r="X95" s="10"/>
      <c r="Y95" s="10"/>
      <c r="Z95" s="10"/>
      <c r="AA95" s="10"/>
      <c r="AB95" s="10"/>
    </row>
    <row r="96" spans="1:28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W96" s="10"/>
      <c r="X96" s="10"/>
      <c r="Y96" s="10"/>
      <c r="Z96" s="10"/>
      <c r="AA96" s="10"/>
      <c r="AB96" s="10"/>
    </row>
    <row r="97" spans="1:28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W97" s="10"/>
      <c r="X97" s="10"/>
      <c r="Y97" s="10"/>
      <c r="Z97" s="10"/>
      <c r="AA97" s="10"/>
      <c r="AB97" s="10"/>
    </row>
    <row r="98" spans="1:2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W98" s="10"/>
      <c r="X98" s="10"/>
      <c r="Y98" s="10"/>
      <c r="Z98" s="10"/>
      <c r="AA98" s="10"/>
      <c r="AB98" s="10"/>
    </row>
    <row r="99" spans="1:28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W99" s="10"/>
      <c r="X99" s="10"/>
      <c r="Y99" s="10"/>
      <c r="Z99" s="10"/>
      <c r="AA99" s="10"/>
      <c r="AB99" s="10"/>
    </row>
    <row r="100" spans="1:28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W100" s="10"/>
      <c r="X100" s="10"/>
      <c r="Y100" s="10"/>
      <c r="Z100" s="10"/>
      <c r="AA100" s="10"/>
      <c r="AB100" s="10"/>
    </row>
    <row r="101" spans="1:28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W101" s="10"/>
      <c r="X101" s="10"/>
      <c r="Y101" s="10"/>
      <c r="Z101" s="10"/>
      <c r="AA101" s="10"/>
      <c r="AB101" s="10"/>
    </row>
    <row r="102" spans="1:28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W102" s="10"/>
      <c r="X102" s="10"/>
      <c r="Y102" s="10"/>
      <c r="Z102" s="10"/>
      <c r="AA102" s="10"/>
      <c r="AB102" s="10"/>
    </row>
    <row r="103" spans="1:28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W103" s="10"/>
      <c r="X103" s="10"/>
      <c r="Y103" s="10"/>
      <c r="Z103" s="10"/>
      <c r="AA103" s="10"/>
      <c r="AB103" s="10"/>
    </row>
    <row r="104" spans="1:28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W104" s="10"/>
      <c r="X104" s="10"/>
      <c r="Y104" s="10"/>
      <c r="Z104" s="10"/>
      <c r="AA104" s="10"/>
      <c r="AB104" s="10"/>
    </row>
    <row r="105" spans="1:28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W105" s="10"/>
      <c r="X105" s="10"/>
      <c r="Y105" s="10"/>
      <c r="Z105" s="10"/>
      <c r="AA105" s="10"/>
      <c r="AB105" s="10"/>
    </row>
    <row r="106" spans="1:28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W106" s="10"/>
      <c r="X106" s="10"/>
      <c r="Y106" s="10"/>
      <c r="Z106" s="10"/>
      <c r="AA106" s="10"/>
      <c r="AB106" s="10"/>
    </row>
    <row r="107" spans="1:28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W107" s="10"/>
      <c r="X107" s="10"/>
      <c r="Y107" s="10"/>
      <c r="Z107" s="10"/>
      <c r="AA107" s="10"/>
      <c r="AB107" s="10"/>
    </row>
    <row r="108" spans="1:2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W108" s="10"/>
      <c r="X108" s="10"/>
      <c r="Y108" s="10"/>
      <c r="Z108" s="10"/>
      <c r="AA108" s="10"/>
      <c r="AB108" s="10"/>
    </row>
    <row r="109" spans="1:28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W109" s="10"/>
      <c r="X109" s="10"/>
      <c r="Y109" s="10"/>
      <c r="Z109" s="10"/>
      <c r="AA109" s="10"/>
      <c r="AB109" s="10"/>
    </row>
    <row r="110" spans="1:28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W110" s="10"/>
      <c r="X110" s="10"/>
      <c r="Y110" s="10"/>
      <c r="Z110" s="10"/>
      <c r="AA110" s="10"/>
      <c r="AB110" s="10"/>
    </row>
    <row r="111" spans="1:28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W111" s="10"/>
      <c r="X111" s="10"/>
      <c r="Y111" s="10"/>
      <c r="Z111" s="10"/>
      <c r="AA111" s="10"/>
      <c r="AB111" s="10"/>
    </row>
    <row r="112" spans="1:28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W112" s="10"/>
      <c r="X112" s="10"/>
      <c r="Y112" s="10"/>
      <c r="Z112" s="10"/>
      <c r="AA112" s="10"/>
      <c r="AB112" s="10"/>
    </row>
    <row r="113" spans="1:28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W113" s="10"/>
      <c r="X113" s="10"/>
      <c r="Y113" s="10"/>
      <c r="Z113" s="10"/>
      <c r="AA113" s="10"/>
      <c r="AB113" s="10"/>
    </row>
    <row r="114" spans="1:28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W114" s="10"/>
      <c r="X114" s="10"/>
      <c r="Y114" s="10"/>
      <c r="Z114" s="10"/>
      <c r="AA114" s="10"/>
      <c r="AB114" s="10"/>
    </row>
    <row r="115" spans="1:28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W115" s="10"/>
      <c r="X115" s="10"/>
      <c r="Y115" s="10"/>
      <c r="Z115" s="10"/>
      <c r="AA115" s="10"/>
      <c r="AB115" s="10"/>
    </row>
    <row r="116" spans="1:28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B116" s="10"/>
    </row>
    <row r="117" spans="1:28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W117" s="10"/>
      <c r="X117" s="10"/>
      <c r="Y117" s="10"/>
      <c r="Z117" s="10"/>
      <c r="AA117" s="10"/>
      <c r="AB117" s="10"/>
    </row>
    <row r="118" spans="1:2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W118" s="10"/>
      <c r="X118" s="10"/>
      <c r="Y118" s="10"/>
      <c r="Z118" s="10"/>
      <c r="AA118" s="10"/>
      <c r="AB118" s="10"/>
    </row>
    <row r="119" spans="1:28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W119" s="10"/>
      <c r="X119" s="10"/>
      <c r="Y119" s="10"/>
      <c r="Z119" s="10"/>
      <c r="AA119" s="10"/>
      <c r="AB119" s="10"/>
    </row>
    <row r="120" spans="1:28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W120" s="10"/>
      <c r="X120" s="10"/>
      <c r="Y120" s="10"/>
      <c r="Z120" s="10"/>
      <c r="AA120" s="10"/>
      <c r="AB120" s="10"/>
    </row>
    <row r="121" spans="1:28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W121" s="10"/>
      <c r="X121" s="10"/>
      <c r="Y121" s="10"/>
      <c r="Z121" s="10"/>
      <c r="AA121" s="10"/>
      <c r="AB121" s="10"/>
    </row>
    <row r="122" spans="1:28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W122" s="10"/>
      <c r="X122" s="10"/>
      <c r="Y122" s="10"/>
      <c r="Z122" s="10"/>
      <c r="AA122" s="10"/>
      <c r="AB122" s="10"/>
    </row>
    <row r="123" spans="1:28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B123" s="10"/>
    </row>
    <row r="124" spans="1:28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W124" s="10"/>
      <c r="X124" s="10"/>
      <c r="Y124" s="10"/>
      <c r="Z124" s="10"/>
      <c r="AA124" s="10"/>
      <c r="AB124" s="10"/>
    </row>
    <row r="125" spans="1:28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W125" s="10"/>
      <c r="X125" s="10"/>
      <c r="Y125" s="10"/>
      <c r="Z125" s="10"/>
      <c r="AA125" s="10"/>
      <c r="AB125" s="10"/>
    </row>
    <row r="126" spans="1:28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W126" s="10"/>
      <c r="X126" s="10"/>
      <c r="Y126" s="10"/>
      <c r="Z126" s="10"/>
      <c r="AA126" s="10"/>
      <c r="AB126" s="10"/>
    </row>
    <row r="127" spans="1:28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W127" s="10"/>
      <c r="X127" s="10"/>
      <c r="Y127" s="10"/>
      <c r="Z127" s="10"/>
      <c r="AA127" s="10"/>
      <c r="AB127" s="10"/>
    </row>
    <row r="128" spans="1: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W128" s="10"/>
      <c r="X128" s="10"/>
      <c r="Y128" s="10"/>
      <c r="Z128" s="10"/>
      <c r="AA128" s="10"/>
      <c r="AB128" s="10"/>
    </row>
    <row r="129" spans="1:28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W129" s="10"/>
      <c r="X129" s="10"/>
      <c r="Y129" s="10"/>
      <c r="Z129" s="10"/>
      <c r="AA129" s="10"/>
      <c r="AB129" s="10"/>
    </row>
    <row r="130" spans="1:28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B130" s="10"/>
    </row>
    <row r="131" spans="1:28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W131" s="10"/>
      <c r="X131" s="10"/>
      <c r="Y131" s="10"/>
      <c r="Z131" s="10"/>
      <c r="AA131" s="10"/>
      <c r="AB131" s="10"/>
    </row>
    <row r="132" spans="1:28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W132" s="10"/>
      <c r="X132" s="10"/>
      <c r="Y132" s="10"/>
      <c r="Z132" s="10"/>
      <c r="AA132" s="10"/>
      <c r="AB132" s="10"/>
    </row>
    <row r="133" spans="1:28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W133" s="10"/>
      <c r="X133" s="10"/>
      <c r="Y133" s="10"/>
      <c r="Z133" s="10"/>
      <c r="AA133" s="10"/>
      <c r="AB133" s="10"/>
    </row>
    <row r="134" spans="1:28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W134" s="10"/>
      <c r="X134" s="10"/>
      <c r="Y134" s="10"/>
      <c r="Z134" s="10"/>
      <c r="AA134" s="10"/>
      <c r="AB134" s="10"/>
    </row>
    <row r="135" spans="1:28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W135" s="10"/>
      <c r="X135" s="10"/>
      <c r="Y135" s="10"/>
      <c r="Z135" s="10"/>
      <c r="AA135" s="10"/>
      <c r="AB135" s="10"/>
    </row>
    <row r="136" spans="1:28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W136" s="10"/>
      <c r="X136" s="10"/>
      <c r="Y136" s="10"/>
      <c r="Z136" s="10"/>
      <c r="AA136" s="10"/>
      <c r="AB136" s="10"/>
    </row>
    <row r="137" spans="1:28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B137" s="10"/>
    </row>
    <row r="138" spans="1:2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W138" s="10"/>
      <c r="X138" s="10"/>
      <c r="Y138" s="10"/>
      <c r="Z138" s="10"/>
      <c r="AA138" s="10"/>
      <c r="AB138" s="10"/>
    </row>
    <row r="139" spans="1:28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W139" s="10"/>
      <c r="X139" s="10"/>
      <c r="Y139" s="10"/>
      <c r="Z139" s="10"/>
      <c r="AA139" s="10"/>
      <c r="AB139" s="10"/>
    </row>
    <row r="140" spans="1:28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W140" s="10"/>
      <c r="X140" s="10"/>
      <c r="Y140" s="10"/>
      <c r="Z140" s="10"/>
      <c r="AA140" s="10"/>
      <c r="AB140" s="10"/>
    </row>
    <row r="141" spans="1:28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W141" s="10"/>
      <c r="X141" s="10"/>
      <c r="Y141" s="10"/>
      <c r="Z141" s="10"/>
      <c r="AA141" s="10"/>
      <c r="AB141" s="10"/>
    </row>
    <row r="142" spans="1:28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W142" s="10"/>
      <c r="X142" s="10"/>
      <c r="Y142" s="10"/>
      <c r="Z142" s="10"/>
      <c r="AA142" s="10"/>
      <c r="AB142" s="10"/>
    </row>
    <row r="143" spans="1:28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W143" s="10"/>
      <c r="X143" s="10"/>
      <c r="Y143" s="10"/>
      <c r="Z143" s="10"/>
      <c r="AA143" s="10"/>
      <c r="AB143" s="10"/>
    </row>
    <row r="144" spans="1:28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B144" s="10"/>
    </row>
    <row r="145" spans="1:28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W145" s="10"/>
      <c r="X145" s="10"/>
      <c r="Y145" s="10"/>
      <c r="Z145" s="10"/>
      <c r="AA145" s="10"/>
      <c r="AB145" s="10"/>
    </row>
    <row r="146" spans="1:28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W146" s="10"/>
      <c r="X146" s="10"/>
      <c r="Y146" s="10"/>
      <c r="Z146" s="10"/>
      <c r="AA146" s="10"/>
      <c r="AB146" s="10"/>
    </row>
    <row r="147" spans="1:28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W147" s="10"/>
      <c r="X147" s="10"/>
      <c r="Y147" s="10"/>
      <c r="Z147" s="10"/>
      <c r="AA147" s="10"/>
      <c r="AB147" s="10"/>
    </row>
    <row r="148" spans="1:2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W148" s="10"/>
      <c r="X148" s="10"/>
      <c r="Y148" s="10"/>
      <c r="Z148" s="10"/>
      <c r="AA148" s="10"/>
      <c r="AB148" s="10"/>
    </row>
    <row r="149" spans="1:28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W149" s="10"/>
      <c r="X149" s="10"/>
      <c r="Y149" s="10"/>
      <c r="Z149" s="10"/>
      <c r="AA149" s="10"/>
      <c r="AB149" s="10"/>
    </row>
    <row r="150" spans="1:28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W150" s="10"/>
      <c r="X150" s="10"/>
      <c r="Y150" s="10"/>
      <c r="Z150" s="10"/>
      <c r="AA150" s="10"/>
      <c r="AB150" s="10"/>
    </row>
    <row r="151" spans="1:28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B151" s="10"/>
    </row>
    <row r="152" spans="1:28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W152" s="10"/>
      <c r="X152" s="10"/>
      <c r="Y152" s="10"/>
      <c r="Z152" s="10"/>
      <c r="AA152" s="10"/>
      <c r="AB152" s="10"/>
    </row>
    <row r="153" spans="1:28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W153" s="10"/>
      <c r="X153" s="10"/>
      <c r="Y153" s="10"/>
      <c r="Z153" s="10"/>
      <c r="AA153" s="10"/>
      <c r="AB153" s="10"/>
    </row>
    <row r="154" spans="1:28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W154" s="10"/>
      <c r="X154" s="10"/>
      <c r="Y154" s="10"/>
      <c r="Z154" s="10"/>
      <c r="AA154" s="10"/>
      <c r="AB154" s="10"/>
    </row>
    <row r="155" spans="1:28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W155" s="10"/>
      <c r="X155" s="10"/>
      <c r="Y155" s="10"/>
      <c r="Z155" s="10"/>
      <c r="AA155" s="10"/>
      <c r="AB155" s="10"/>
    </row>
    <row r="156" spans="1:28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W156" s="10"/>
      <c r="X156" s="10"/>
      <c r="Y156" s="10"/>
      <c r="Z156" s="10"/>
      <c r="AA156" s="10"/>
      <c r="AB156" s="10"/>
    </row>
    <row r="157" spans="1:28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W157" s="10"/>
      <c r="X157" s="10"/>
      <c r="Y157" s="10"/>
      <c r="Z157" s="10"/>
      <c r="AA157" s="10"/>
      <c r="AB157" s="10"/>
    </row>
    <row r="158" spans="1:2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W158" s="10"/>
      <c r="X158" s="10"/>
      <c r="Y158" s="10"/>
      <c r="Z158" s="10"/>
      <c r="AA158" s="10"/>
      <c r="AB158" s="10"/>
    </row>
    <row r="159" spans="1:28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W159" s="10"/>
      <c r="X159" s="10"/>
      <c r="Y159" s="10"/>
      <c r="Z159" s="10"/>
      <c r="AA159" s="10"/>
      <c r="AB159" s="10"/>
    </row>
    <row r="160" spans="1:28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W160" s="10"/>
      <c r="X160" s="10"/>
      <c r="Y160" s="10"/>
      <c r="Z160" s="10"/>
      <c r="AA160" s="10"/>
      <c r="AB160" s="10"/>
    </row>
    <row r="161" spans="1:28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W161" s="10"/>
      <c r="X161" s="10"/>
      <c r="Y161" s="10"/>
      <c r="Z161" s="10"/>
      <c r="AA161" s="10"/>
      <c r="AB161" s="10"/>
    </row>
    <row r="162" spans="1:28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W162" s="10"/>
      <c r="X162" s="10"/>
      <c r="Y162" s="10"/>
      <c r="Z162" s="10"/>
      <c r="AA162" s="10"/>
      <c r="AB162" s="10"/>
    </row>
    <row r="163" spans="1:28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W163" s="10"/>
      <c r="X163" s="10"/>
      <c r="Y163" s="10"/>
      <c r="Z163" s="10"/>
      <c r="AA163" s="10"/>
      <c r="AB163" s="10"/>
    </row>
    <row r="164" spans="1:28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W164" s="10"/>
      <c r="X164" s="10"/>
      <c r="Y164" s="10"/>
      <c r="Z164" s="10"/>
      <c r="AA164" s="10"/>
      <c r="AB164" s="10"/>
    </row>
    <row r="165" spans="1:28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W165" s="10"/>
      <c r="X165" s="10"/>
      <c r="Y165" s="10"/>
      <c r="Z165" s="10"/>
      <c r="AA165" s="10"/>
      <c r="AB165" s="10"/>
    </row>
    <row r="166" spans="1:28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W166" s="10"/>
      <c r="X166" s="10"/>
      <c r="Y166" s="10"/>
      <c r="Z166" s="10"/>
      <c r="AA166" s="10"/>
      <c r="AB166" s="10"/>
    </row>
    <row r="167" spans="1:28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W167" s="10"/>
      <c r="X167" s="10"/>
      <c r="Y167" s="10"/>
      <c r="Z167" s="10"/>
      <c r="AA167" s="10"/>
      <c r="AB167" s="10"/>
    </row>
    <row r="168" spans="1:2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W168" s="10"/>
      <c r="X168" s="10"/>
      <c r="Y168" s="10"/>
      <c r="Z168" s="10"/>
      <c r="AA168" s="10"/>
      <c r="AB168" s="10"/>
    </row>
    <row r="169" spans="1:28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W169" s="10"/>
      <c r="X169" s="10"/>
      <c r="Y169" s="10"/>
      <c r="Z169" s="10"/>
      <c r="AA169" s="10"/>
      <c r="AB169" s="10"/>
    </row>
    <row r="170" spans="1:28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W170" s="10"/>
      <c r="X170" s="10"/>
      <c r="Y170" s="10"/>
      <c r="Z170" s="10"/>
      <c r="AA170" s="10"/>
      <c r="AB170" s="10"/>
    </row>
    <row r="171" spans="1:28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W171" s="10"/>
      <c r="X171" s="10"/>
      <c r="Y171" s="10"/>
      <c r="Z171" s="10"/>
      <c r="AA171" s="10"/>
      <c r="AB171" s="10"/>
    </row>
    <row r="172" spans="1:28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W172" s="10"/>
      <c r="X172" s="10"/>
      <c r="Y172" s="10"/>
      <c r="Z172" s="10"/>
      <c r="AA172" s="10"/>
      <c r="AB172" s="10"/>
    </row>
    <row r="173" spans="1:28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W173" s="10"/>
      <c r="X173" s="10"/>
      <c r="Y173" s="10"/>
      <c r="Z173" s="10"/>
      <c r="AA173" s="10"/>
      <c r="AB173" s="10"/>
    </row>
    <row r="174" spans="1:28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W174" s="10"/>
      <c r="X174" s="10"/>
      <c r="Y174" s="10"/>
      <c r="Z174" s="10"/>
      <c r="AA174" s="10"/>
      <c r="AB174" s="10"/>
    </row>
    <row r="175" spans="1:28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W175" s="10"/>
      <c r="X175" s="10"/>
      <c r="Y175" s="10"/>
      <c r="Z175" s="10"/>
      <c r="AA175" s="10"/>
      <c r="AB175" s="10"/>
    </row>
    <row r="176" spans="1:28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W176" s="10"/>
      <c r="X176" s="10"/>
      <c r="Y176" s="10"/>
      <c r="Z176" s="10"/>
      <c r="AA176" s="10"/>
      <c r="AB176" s="10"/>
    </row>
    <row r="177" spans="1:28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W177" s="10"/>
      <c r="X177" s="10"/>
      <c r="Y177" s="10"/>
      <c r="Z177" s="10"/>
      <c r="AA177" s="10"/>
      <c r="AB177" s="10"/>
    </row>
    <row r="178" spans="1:2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W178" s="10"/>
      <c r="X178" s="10"/>
      <c r="Y178" s="10"/>
      <c r="Z178" s="10"/>
      <c r="AA178" s="10"/>
      <c r="AB178" s="10"/>
    </row>
    <row r="179" spans="1:28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W179" s="10"/>
      <c r="X179" s="10"/>
      <c r="Y179" s="10"/>
      <c r="Z179" s="10"/>
      <c r="AA179" s="10"/>
      <c r="AB179" s="10"/>
    </row>
    <row r="180" spans="1:28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W180" s="10"/>
      <c r="X180" s="10"/>
      <c r="Y180" s="10"/>
      <c r="Z180" s="10"/>
      <c r="AA180" s="10"/>
      <c r="AB180" s="10"/>
    </row>
    <row r="181" spans="1:28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W181" s="10"/>
      <c r="X181" s="10"/>
      <c r="Y181" s="10"/>
      <c r="Z181" s="10"/>
      <c r="AA181" s="10"/>
      <c r="AB181" s="10"/>
    </row>
    <row r="182" spans="1:28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W182" s="10"/>
      <c r="X182" s="10"/>
      <c r="Y182" s="10"/>
      <c r="Z182" s="10"/>
      <c r="AA182" s="10"/>
      <c r="AB182" s="10"/>
    </row>
    <row r="183" spans="1:28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W183" s="10"/>
      <c r="X183" s="10"/>
      <c r="Y183" s="10"/>
      <c r="Z183" s="10"/>
      <c r="AA183" s="10"/>
      <c r="AB183" s="10"/>
    </row>
    <row r="184" spans="1:28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W184" s="10"/>
      <c r="X184" s="10"/>
      <c r="Y184" s="10"/>
      <c r="Z184" s="10"/>
      <c r="AA184" s="10"/>
      <c r="AB184" s="10"/>
    </row>
    <row r="185" spans="1:28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W185" s="10"/>
      <c r="X185" s="10"/>
      <c r="Y185" s="10"/>
      <c r="Z185" s="10"/>
      <c r="AA185" s="10"/>
      <c r="AB185" s="10"/>
    </row>
    <row r="186" spans="1:28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W186" s="10"/>
      <c r="X186" s="10"/>
      <c r="Y186" s="10"/>
      <c r="Z186" s="10"/>
      <c r="AA186" s="10"/>
      <c r="AB186" s="10"/>
    </row>
    <row r="187" spans="1:28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W187" s="10"/>
      <c r="X187" s="10"/>
      <c r="Y187" s="10"/>
      <c r="Z187" s="10"/>
      <c r="AA187" s="10"/>
      <c r="AB187" s="10"/>
    </row>
    <row r="188" spans="1:2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W188" s="10"/>
      <c r="X188" s="10"/>
      <c r="Y188" s="10"/>
      <c r="Z188" s="10"/>
      <c r="AA188" s="10"/>
      <c r="AB188" s="10"/>
    </row>
    <row r="189" spans="1:28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W189" s="10"/>
      <c r="X189" s="10"/>
      <c r="Y189" s="10"/>
      <c r="Z189" s="10"/>
      <c r="AA189" s="10"/>
      <c r="AB189" s="10"/>
    </row>
    <row r="190" spans="1:28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W190" s="10"/>
      <c r="X190" s="10"/>
      <c r="Y190" s="10"/>
      <c r="Z190" s="10"/>
      <c r="AA190" s="10"/>
      <c r="AB190" s="10"/>
    </row>
    <row r="191" spans="1:28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W191" s="10"/>
      <c r="X191" s="10"/>
      <c r="Y191" s="10"/>
      <c r="Z191" s="10"/>
      <c r="AA191" s="10"/>
      <c r="AB191" s="10"/>
    </row>
    <row r="192" spans="1:28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W192" s="10"/>
      <c r="X192" s="10"/>
      <c r="Y192" s="10"/>
      <c r="Z192" s="10"/>
      <c r="AA192" s="10"/>
      <c r="AB192" s="10"/>
    </row>
    <row r="193" spans="1:28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W193" s="10"/>
      <c r="X193" s="10"/>
      <c r="Y193" s="10"/>
      <c r="Z193" s="10"/>
      <c r="AA193" s="10"/>
      <c r="AB193" s="10"/>
    </row>
    <row r="194" spans="1:28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W194" s="10"/>
      <c r="X194" s="10"/>
      <c r="Y194" s="10"/>
      <c r="Z194" s="10"/>
      <c r="AA194" s="10"/>
      <c r="AB194" s="10"/>
    </row>
    <row r="195" spans="1:28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W195" s="10"/>
      <c r="X195" s="10"/>
      <c r="Y195" s="10"/>
      <c r="Z195" s="10"/>
      <c r="AA195" s="10"/>
      <c r="AB195" s="10"/>
    </row>
    <row r="196" spans="1:28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W196" s="10"/>
      <c r="X196" s="10"/>
      <c r="Y196" s="10"/>
      <c r="Z196" s="10"/>
      <c r="AA196" s="10"/>
      <c r="AB196" s="10"/>
    </row>
    <row r="197" spans="1:28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W197" s="10"/>
      <c r="X197" s="10"/>
      <c r="Y197" s="10"/>
      <c r="Z197" s="10"/>
      <c r="AA197" s="10"/>
      <c r="AB197" s="10"/>
    </row>
    <row r="198" spans="1:2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W198" s="10"/>
      <c r="X198" s="10"/>
      <c r="Y198" s="10"/>
      <c r="Z198" s="10"/>
      <c r="AA198" s="10"/>
      <c r="AB198" s="10"/>
    </row>
    <row r="199" spans="1:28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W199" s="10"/>
      <c r="X199" s="10"/>
      <c r="Y199" s="10"/>
      <c r="Z199" s="10"/>
      <c r="AA199" s="10"/>
      <c r="AB199" s="10"/>
    </row>
    <row r="200" spans="1:28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W200" s="10"/>
      <c r="X200" s="10"/>
      <c r="Y200" s="10"/>
      <c r="Z200" s="10"/>
      <c r="AA200" s="10"/>
      <c r="AB200" s="10"/>
    </row>
    <row r="201" spans="1:28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W201" s="10"/>
      <c r="X201" s="10"/>
      <c r="Y201" s="10"/>
      <c r="Z201" s="10"/>
      <c r="AA201" s="10"/>
      <c r="AB201" s="10"/>
    </row>
    <row r="202" spans="1:28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W202" s="10"/>
      <c r="X202" s="10"/>
      <c r="Y202" s="10"/>
      <c r="Z202" s="10"/>
      <c r="AA202" s="10"/>
      <c r="AB202" s="10"/>
    </row>
    <row r="203" spans="1:28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W203" s="10"/>
      <c r="X203" s="10"/>
      <c r="Y203" s="10"/>
      <c r="Z203" s="10"/>
      <c r="AA203" s="10"/>
      <c r="AB203" s="10"/>
    </row>
    <row r="204" spans="1:28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W204" s="10"/>
      <c r="X204" s="10"/>
      <c r="Y204" s="10"/>
      <c r="Z204" s="10"/>
      <c r="AA204" s="10"/>
      <c r="AB204" s="10"/>
    </row>
    <row r="205" spans="1:28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W205" s="10"/>
      <c r="X205" s="10"/>
      <c r="Y205" s="10"/>
      <c r="Z205" s="10"/>
      <c r="AA205" s="10"/>
      <c r="AB205" s="10"/>
    </row>
    <row r="206" spans="1:28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W206" s="10"/>
      <c r="X206" s="10"/>
      <c r="Y206" s="10"/>
      <c r="Z206" s="10"/>
      <c r="AA206" s="10"/>
      <c r="AB206" s="10"/>
    </row>
    <row r="207" spans="1:28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W207" s="10"/>
      <c r="X207" s="10"/>
      <c r="Y207" s="10"/>
      <c r="Z207" s="10"/>
      <c r="AA207" s="10"/>
      <c r="AB207" s="10"/>
    </row>
    <row r="208" spans="1:2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W208" s="10"/>
      <c r="X208" s="10"/>
      <c r="Y208" s="10"/>
      <c r="Z208" s="10"/>
      <c r="AA208" s="10"/>
      <c r="AB208" s="10"/>
    </row>
    <row r="209" spans="1:28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W209" s="10"/>
      <c r="X209" s="10"/>
      <c r="Y209" s="10"/>
      <c r="Z209" s="10"/>
      <c r="AA209" s="10"/>
      <c r="AB209" s="10"/>
    </row>
    <row r="210" spans="1:28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W210" s="10"/>
      <c r="X210" s="10"/>
      <c r="Y210" s="10"/>
      <c r="Z210" s="10"/>
      <c r="AA210" s="10"/>
      <c r="AB210" s="10"/>
    </row>
    <row r="211" spans="1:28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W211" s="10"/>
      <c r="X211" s="10"/>
      <c r="Y211" s="10"/>
      <c r="Z211" s="10"/>
      <c r="AA211" s="10"/>
      <c r="AB211" s="10"/>
    </row>
    <row r="212" spans="1:28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W212" s="10"/>
      <c r="X212" s="10"/>
      <c r="Y212" s="10"/>
      <c r="Z212" s="10"/>
      <c r="AA212" s="10"/>
      <c r="AB212" s="10"/>
    </row>
    <row r="213" spans="1:28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W213" s="10"/>
      <c r="X213" s="10"/>
      <c r="Y213" s="10"/>
      <c r="Z213" s="10"/>
      <c r="AA213" s="10"/>
      <c r="AB213" s="10"/>
    </row>
    <row r="214" spans="1:28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W214" s="10"/>
      <c r="X214" s="10"/>
      <c r="Y214" s="10"/>
      <c r="Z214" s="10"/>
      <c r="AA214" s="10"/>
      <c r="AB214" s="10"/>
    </row>
    <row r="215" spans="1:28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W215" s="10"/>
      <c r="X215" s="10"/>
      <c r="Y215" s="10"/>
      <c r="Z215" s="10"/>
      <c r="AA215" s="10"/>
      <c r="AB215" s="10"/>
    </row>
    <row r="216" spans="1:28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W216" s="10"/>
      <c r="X216" s="10"/>
      <c r="Y216" s="10"/>
      <c r="Z216" s="10"/>
      <c r="AA216" s="10"/>
      <c r="AB216" s="10"/>
    </row>
    <row r="217" spans="1:28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W217" s="10"/>
      <c r="X217" s="10"/>
      <c r="Y217" s="10"/>
      <c r="Z217" s="10"/>
      <c r="AA217" s="10"/>
      <c r="AB217" s="10"/>
    </row>
    <row r="218" spans="1:2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W218" s="10"/>
      <c r="X218" s="10"/>
      <c r="Y218" s="10"/>
      <c r="Z218" s="10"/>
      <c r="AA218" s="10"/>
      <c r="AB218" s="10"/>
    </row>
    <row r="219" spans="1:28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W219" s="10"/>
      <c r="X219" s="10"/>
      <c r="Y219" s="10"/>
      <c r="Z219" s="10"/>
      <c r="AA219" s="10"/>
      <c r="AB219" s="10"/>
    </row>
    <row r="220" spans="1:28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W220" s="10"/>
      <c r="X220" s="10"/>
      <c r="Y220" s="10"/>
      <c r="Z220" s="10"/>
      <c r="AA220" s="10"/>
      <c r="AB220" s="10"/>
    </row>
    <row r="221" spans="1:28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W221" s="10"/>
      <c r="X221" s="10"/>
      <c r="Y221" s="10"/>
      <c r="Z221" s="10"/>
      <c r="AA221" s="10"/>
      <c r="AB221" s="10"/>
    </row>
    <row r="222" spans="1:28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W222" s="10"/>
      <c r="X222" s="10"/>
      <c r="Y222" s="10"/>
      <c r="Z222" s="10"/>
      <c r="AA222" s="10"/>
      <c r="AB222" s="10"/>
    </row>
    <row r="223" spans="1:28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W223" s="10"/>
      <c r="X223" s="10"/>
      <c r="Y223" s="10"/>
      <c r="Z223" s="10"/>
      <c r="AA223" s="10"/>
      <c r="AB223" s="10"/>
    </row>
    <row r="224" spans="1:28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W224" s="10"/>
      <c r="X224" s="10"/>
      <c r="Y224" s="10"/>
      <c r="Z224" s="10"/>
      <c r="AA224" s="10"/>
      <c r="AB224" s="10"/>
    </row>
    <row r="225" spans="1:28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W225" s="10"/>
      <c r="X225" s="10"/>
      <c r="Y225" s="10"/>
      <c r="Z225" s="10"/>
      <c r="AA225" s="10"/>
      <c r="AB225" s="10"/>
    </row>
    <row r="226" spans="1:28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W226" s="10"/>
      <c r="X226" s="10"/>
      <c r="Y226" s="10"/>
      <c r="Z226" s="10"/>
      <c r="AA226" s="10"/>
      <c r="AB226" s="10"/>
    </row>
    <row r="227" spans="1:28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W227" s="10"/>
      <c r="X227" s="10"/>
      <c r="Y227" s="10"/>
      <c r="Z227" s="10"/>
      <c r="AA227" s="10"/>
      <c r="AB227" s="10"/>
    </row>
    <row r="228" spans="1: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W228" s="10"/>
      <c r="X228" s="10"/>
      <c r="Y228" s="10"/>
      <c r="Z228" s="10"/>
      <c r="AA228" s="10"/>
      <c r="AB228" s="10"/>
    </row>
    <row r="229" spans="1:28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W229" s="10"/>
      <c r="X229" s="10"/>
      <c r="Y229" s="10"/>
      <c r="Z229" s="10"/>
      <c r="AA229" s="10"/>
      <c r="AB229" s="10"/>
    </row>
    <row r="230" spans="1:28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W230" s="10"/>
      <c r="X230" s="10"/>
      <c r="Y230" s="10"/>
      <c r="Z230" s="10"/>
      <c r="AA230" s="10"/>
      <c r="AB230" s="10"/>
    </row>
    <row r="231" spans="1:28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W231" s="10"/>
      <c r="X231" s="10"/>
      <c r="Y231" s="10"/>
      <c r="Z231" s="10"/>
      <c r="AA231" s="10"/>
      <c r="AB231" s="10"/>
    </row>
    <row r="232" spans="1:28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W232" s="10"/>
      <c r="X232" s="10"/>
      <c r="Y232" s="10"/>
      <c r="Z232" s="10"/>
      <c r="AA232" s="10"/>
      <c r="AB232" s="10"/>
    </row>
    <row r="233" spans="1:28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W233" s="10"/>
      <c r="X233" s="10"/>
      <c r="Y233" s="10"/>
      <c r="Z233" s="10"/>
      <c r="AA233" s="10"/>
      <c r="AB233" s="10"/>
    </row>
    <row r="234" spans="1:28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W234" s="10"/>
      <c r="X234" s="10"/>
      <c r="Y234" s="10"/>
      <c r="Z234" s="10"/>
      <c r="AA234" s="10"/>
      <c r="AB234" s="10"/>
    </row>
    <row r="235" spans="1:28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W235" s="10"/>
      <c r="X235" s="10"/>
      <c r="Y235" s="10"/>
      <c r="Z235" s="10"/>
      <c r="AA235" s="10"/>
      <c r="AB235" s="10"/>
    </row>
    <row r="236" spans="1:28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W236" s="10"/>
      <c r="X236" s="10"/>
      <c r="Y236" s="10"/>
      <c r="Z236" s="10"/>
      <c r="AA236" s="10"/>
      <c r="AB236" s="10"/>
    </row>
    <row r="237" spans="1:28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W237" s="10"/>
      <c r="X237" s="10"/>
      <c r="Y237" s="10"/>
      <c r="Z237" s="10"/>
      <c r="AA237" s="10"/>
      <c r="AB237" s="10"/>
    </row>
    <row r="238" spans="1:2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W238" s="10"/>
      <c r="X238" s="10"/>
      <c r="Y238" s="10"/>
      <c r="Z238" s="10"/>
      <c r="AA238" s="10"/>
      <c r="AB238" s="10"/>
    </row>
    <row r="239" spans="1:28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W239" s="10"/>
      <c r="X239" s="10"/>
      <c r="Y239" s="10"/>
      <c r="Z239" s="10"/>
      <c r="AA239" s="10"/>
      <c r="AB239" s="10"/>
    </row>
    <row r="240" spans="1:28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W240" s="10"/>
      <c r="X240" s="10"/>
      <c r="Y240" s="10"/>
      <c r="Z240" s="10"/>
      <c r="AA240" s="10"/>
      <c r="AB240" s="10"/>
    </row>
    <row r="241" spans="1:28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W241" s="10"/>
      <c r="X241" s="10"/>
      <c r="Y241" s="10"/>
      <c r="Z241" s="10"/>
      <c r="AA241" s="10"/>
      <c r="AB241" s="10"/>
    </row>
    <row r="242" spans="1:28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W242" s="10"/>
      <c r="X242" s="10"/>
      <c r="Y242" s="10"/>
      <c r="Z242" s="10"/>
      <c r="AA242" s="10"/>
      <c r="AB242" s="10"/>
    </row>
    <row r="243" spans="1:28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W243" s="10"/>
      <c r="X243" s="10"/>
      <c r="Y243" s="10"/>
      <c r="Z243" s="10"/>
      <c r="AA243" s="10"/>
      <c r="AB243" s="10"/>
    </row>
    <row r="244" spans="1:28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W244" s="10"/>
      <c r="X244" s="10"/>
      <c r="Y244" s="10"/>
      <c r="Z244" s="10"/>
      <c r="AA244" s="10"/>
      <c r="AB244" s="10"/>
    </row>
    <row r="245" spans="1:28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W245" s="10"/>
      <c r="X245" s="10"/>
      <c r="Y245" s="10"/>
      <c r="Z245" s="10"/>
      <c r="AA245" s="10"/>
      <c r="AB245" s="10"/>
    </row>
    <row r="246" spans="1:28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W246" s="10"/>
      <c r="X246" s="10"/>
      <c r="Y246" s="10"/>
      <c r="Z246" s="10"/>
      <c r="AA246" s="10"/>
      <c r="AB246" s="10"/>
    </row>
    <row r="247" spans="1:28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W247" s="10"/>
      <c r="X247" s="10"/>
      <c r="Y247" s="10"/>
      <c r="Z247" s="10"/>
      <c r="AA247" s="10"/>
      <c r="AB247" s="10"/>
    </row>
    <row r="248" spans="1:2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W248" s="10"/>
      <c r="X248" s="10"/>
      <c r="Y248" s="10"/>
      <c r="Z248" s="10"/>
      <c r="AA248" s="10"/>
      <c r="AB248" s="10"/>
    </row>
    <row r="249" spans="1:28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W249" s="10"/>
      <c r="X249" s="10"/>
      <c r="Y249" s="10"/>
      <c r="Z249" s="10"/>
      <c r="AA249" s="10"/>
      <c r="AB249" s="10"/>
    </row>
    <row r="250" spans="1:28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W250" s="10"/>
      <c r="X250" s="10"/>
      <c r="Y250" s="10"/>
      <c r="Z250" s="10"/>
      <c r="AA250" s="10"/>
      <c r="AB250" s="10"/>
    </row>
    <row r="251" spans="1:28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W251" s="10"/>
      <c r="X251" s="10"/>
      <c r="Y251" s="10"/>
      <c r="Z251" s="10"/>
      <c r="AA251" s="10"/>
      <c r="AB251" s="10"/>
    </row>
    <row r="252" spans="1:28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W252" s="10"/>
      <c r="X252" s="10"/>
      <c r="Y252" s="10"/>
      <c r="Z252" s="10"/>
      <c r="AA252" s="10"/>
      <c r="AB252" s="10"/>
    </row>
    <row r="253" spans="1:28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W253" s="10"/>
      <c r="X253" s="10"/>
      <c r="Y253" s="10"/>
      <c r="Z253" s="10"/>
      <c r="AA253" s="10"/>
      <c r="AB253" s="10"/>
    </row>
    <row r="254" spans="1:28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W254" s="10"/>
      <c r="X254" s="10"/>
      <c r="Y254" s="10"/>
      <c r="Z254" s="10"/>
      <c r="AA254" s="10"/>
      <c r="AB254" s="10"/>
    </row>
    <row r="255" spans="1:28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W255" s="10"/>
      <c r="X255" s="10"/>
      <c r="Y255" s="10"/>
      <c r="Z255" s="10"/>
      <c r="AA255" s="10"/>
      <c r="AB255" s="10"/>
    </row>
    <row r="256" spans="1:28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W256" s="10"/>
      <c r="X256" s="10"/>
      <c r="Y256" s="10"/>
      <c r="Z256" s="10"/>
      <c r="AA256" s="10"/>
      <c r="AB256" s="10"/>
    </row>
    <row r="257" spans="1:28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W257" s="10"/>
      <c r="X257" s="10"/>
      <c r="Y257" s="10"/>
      <c r="Z257" s="10"/>
      <c r="AA257" s="10"/>
      <c r="AB257" s="10"/>
    </row>
    <row r="258" spans="1:2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W258" s="10"/>
      <c r="X258" s="10"/>
      <c r="Y258" s="10"/>
      <c r="Z258" s="10"/>
      <c r="AA258" s="10"/>
      <c r="AB258" s="10"/>
    </row>
    <row r="259" spans="1:28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W259" s="10"/>
      <c r="X259" s="10"/>
      <c r="Y259" s="10"/>
      <c r="Z259" s="10"/>
      <c r="AA259" s="10"/>
      <c r="AB259" s="10"/>
    </row>
    <row r="260" spans="1:28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W260" s="10"/>
      <c r="X260" s="10"/>
      <c r="Y260" s="10"/>
      <c r="Z260" s="10"/>
      <c r="AA260" s="10"/>
      <c r="AB260" s="10"/>
    </row>
    <row r="261" spans="1:28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W261" s="10"/>
      <c r="X261" s="10"/>
      <c r="Y261" s="10"/>
      <c r="Z261" s="10"/>
      <c r="AA261" s="10"/>
      <c r="AB261" s="10"/>
    </row>
    <row r="262" spans="1:28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W262" s="10"/>
      <c r="X262" s="10"/>
      <c r="Y262" s="10"/>
      <c r="Z262" s="10"/>
      <c r="AA262" s="10"/>
      <c r="AB262" s="10"/>
    </row>
    <row r="263" spans="1:28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W263" s="10"/>
      <c r="X263" s="10"/>
      <c r="Y263" s="10"/>
      <c r="Z263" s="10"/>
      <c r="AA263" s="10"/>
      <c r="AB263" s="10"/>
    </row>
    <row r="264" spans="1:28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W264" s="10"/>
      <c r="X264" s="10"/>
      <c r="Y264" s="10"/>
      <c r="Z264" s="10"/>
      <c r="AA264" s="10"/>
      <c r="AB264" s="10"/>
    </row>
    <row r="265" spans="1:28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W265" s="10"/>
      <c r="X265" s="10"/>
      <c r="Y265" s="10"/>
      <c r="Z265" s="10"/>
      <c r="AA265" s="10"/>
      <c r="AB265" s="10"/>
    </row>
    <row r="266" spans="1:28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W266" s="10"/>
      <c r="X266" s="10"/>
      <c r="Y266" s="10"/>
      <c r="Z266" s="10"/>
      <c r="AA266" s="10"/>
      <c r="AB266" s="10"/>
    </row>
    <row r="267" spans="1:28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W267" s="10"/>
      <c r="X267" s="10"/>
      <c r="Y267" s="10"/>
      <c r="Z267" s="10"/>
      <c r="AA267" s="10"/>
      <c r="AB267" s="10"/>
    </row>
    <row r="268" spans="1:2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W268" s="10"/>
      <c r="X268" s="10"/>
      <c r="Y268" s="10"/>
      <c r="Z268" s="10"/>
      <c r="AA268" s="10"/>
      <c r="AB268" s="10"/>
    </row>
    <row r="269" spans="1:28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W269" s="10"/>
      <c r="X269" s="10"/>
      <c r="Y269" s="10"/>
      <c r="Z269" s="10"/>
      <c r="AA269" s="10"/>
      <c r="AB269" s="10"/>
    </row>
    <row r="270" spans="1:28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W270" s="10"/>
      <c r="X270" s="10"/>
      <c r="Y270" s="10"/>
      <c r="Z270" s="10"/>
      <c r="AA270" s="10"/>
      <c r="AB270" s="10"/>
    </row>
    <row r="271" spans="1:28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W271" s="10"/>
      <c r="X271" s="10"/>
      <c r="Y271" s="10"/>
      <c r="Z271" s="10"/>
      <c r="AA271" s="10"/>
      <c r="AB271" s="10"/>
    </row>
    <row r="272" spans="1:28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W272" s="10"/>
      <c r="X272" s="10"/>
      <c r="Y272" s="10"/>
      <c r="Z272" s="10"/>
      <c r="AA272" s="10"/>
      <c r="AB272" s="10"/>
    </row>
    <row r="273" spans="1:28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W273" s="10"/>
      <c r="X273" s="10"/>
      <c r="Y273" s="10"/>
      <c r="Z273" s="10"/>
      <c r="AA273" s="10"/>
      <c r="AB273" s="10"/>
    </row>
    <row r="274" spans="1:28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W274" s="10"/>
      <c r="X274" s="10"/>
      <c r="Y274" s="10"/>
      <c r="Z274" s="10"/>
      <c r="AA274" s="10"/>
      <c r="AB274" s="10"/>
    </row>
    <row r="275" spans="1:28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W275" s="10"/>
      <c r="X275" s="10"/>
      <c r="Y275" s="10"/>
      <c r="Z275" s="10"/>
      <c r="AA275" s="10"/>
      <c r="AB275" s="10"/>
    </row>
    <row r="276" spans="1:28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W276" s="10"/>
      <c r="X276" s="10"/>
      <c r="Y276" s="10"/>
      <c r="Z276" s="10"/>
      <c r="AA276" s="10"/>
      <c r="AB276" s="10"/>
    </row>
    <row r="277" spans="1:28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W277" s="10"/>
      <c r="X277" s="10"/>
      <c r="Y277" s="10"/>
      <c r="Z277" s="10"/>
      <c r="AA277" s="10"/>
      <c r="AB277" s="10"/>
    </row>
    <row r="278" spans="1:2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W278" s="10"/>
      <c r="X278" s="10"/>
      <c r="Y278" s="10"/>
      <c r="Z278" s="10"/>
      <c r="AA278" s="10"/>
      <c r="AB278" s="10"/>
    </row>
    <row r="279" spans="1:28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W279" s="10"/>
      <c r="X279" s="10"/>
      <c r="Y279" s="10"/>
      <c r="Z279" s="10"/>
      <c r="AA279" s="10"/>
      <c r="AB279" s="10"/>
    </row>
    <row r="280" spans="1:28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W280" s="10"/>
      <c r="X280" s="10"/>
      <c r="Y280" s="10"/>
      <c r="Z280" s="10"/>
      <c r="AA280" s="10"/>
      <c r="AB280" s="10"/>
    </row>
    <row r="281" spans="1:28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W281" s="10"/>
      <c r="X281" s="10"/>
      <c r="Y281" s="10"/>
      <c r="Z281" s="10"/>
      <c r="AA281" s="10"/>
      <c r="AB281" s="10"/>
    </row>
    <row r="282" spans="1:28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W282" s="10"/>
      <c r="X282" s="10"/>
      <c r="Y282" s="10"/>
      <c r="Z282" s="10"/>
      <c r="AA282" s="10"/>
      <c r="AB282" s="10"/>
    </row>
    <row r="283" spans="1:28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W283" s="10"/>
      <c r="X283" s="10"/>
      <c r="Y283" s="10"/>
      <c r="Z283" s="10"/>
      <c r="AA283" s="10"/>
      <c r="AB283" s="10"/>
    </row>
    <row r="284" spans="1:2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W284" s="10"/>
      <c r="X284" s="10"/>
      <c r="Y284" s="10"/>
      <c r="Z284" s="10"/>
      <c r="AA284" s="10"/>
      <c r="AB284" s="10"/>
    </row>
    <row r="285" spans="1:28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W285" s="10"/>
      <c r="X285" s="10"/>
      <c r="Y285" s="10"/>
      <c r="Z285" s="10"/>
      <c r="AA285" s="10"/>
      <c r="AB285" s="10"/>
    </row>
    <row r="286" spans="1:28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W286" s="10"/>
      <c r="X286" s="10"/>
      <c r="Y286" s="10"/>
      <c r="Z286" s="10"/>
      <c r="AA286" s="10"/>
      <c r="AB286" s="10"/>
    </row>
    <row r="287" spans="1:28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W287" s="10"/>
      <c r="X287" s="10"/>
      <c r="Y287" s="10"/>
      <c r="Z287" s="10"/>
      <c r="AA287" s="10"/>
      <c r="AB287" s="10"/>
    </row>
    <row r="288" spans="1:2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W288" s="10"/>
      <c r="X288" s="10"/>
      <c r="Y288" s="10"/>
      <c r="Z288" s="10"/>
      <c r="AA288" s="10"/>
      <c r="AB288" s="10"/>
    </row>
    <row r="289" spans="1:28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W289" s="10"/>
      <c r="X289" s="10"/>
      <c r="Y289" s="10"/>
      <c r="Z289" s="10"/>
      <c r="AA289" s="10"/>
      <c r="AB289" s="10"/>
    </row>
    <row r="290" spans="1:28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W290" s="10"/>
      <c r="X290" s="10"/>
      <c r="Y290" s="10"/>
      <c r="Z290" s="10"/>
      <c r="AA290" s="10"/>
      <c r="AB290" s="10"/>
    </row>
    <row r="291" spans="1:28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W291" s="10"/>
      <c r="X291" s="10"/>
      <c r="Y291" s="10"/>
      <c r="Z291" s="10"/>
      <c r="AA291" s="10"/>
      <c r="AB291" s="10"/>
    </row>
    <row r="292" spans="1:28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W292" s="10"/>
      <c r="X292" s="10"/>
      <c r="Y292" s="10"/>
      <c r="Z292" s="10"/>
      <c r="AA292" s="10"/>
      <c r="AB292" s="10"/>
    </row>
    <row r="293" spans="1:28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W293" s="10"/>
      <c r="X293" s="10"/>
      <c r="Y293" s="10"/>
      <c r="Z293" s="10"/>
      <c r="AA293" s="10"/>
      <c r="AB293" s="10"/>
    </row>
    <row r="294" spans="1:28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W294" s="10"/>
      <c r="X294" s="10"/>
      <c r="Y294" s="10"/>
      <c r="Z294" s="10"/>
      <c r="AA294" s="10"/>
      <c r="AB294" s="10"/>
    </row>
    <row r="295" spans="1:28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W295" s="10"/>
      <c r="X295" s="10"/>
      <c r="Y295" s="10"/>
      <c r="Z295" s="10"/>
      <c r="AA295" s="10"/>
      <c r="AB295" s="10"/>
    </row>
    <row r="296" spans="1:28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W296" s="10"/>
      <c r="X296" s="10"/>
      <c r="Y296" s="10"/>
      <c r="Z296" s="10"/>
      <c r="AA296" s="10"/>
      <c r="AB296" s="10"/>
    </row>
    <row r="297" spans="1:28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W297" s="10"/>
      <c r="X297" s="10"/>
      <c r="Y297" s="10"/>
      <c r="Z297" s="10"/>
      <c r="AA297" s="10"/>
      <c r="AB297" s="10"/>
    </row>
    <row r="298" spans="1:2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W298" s="10"/>
      <c r="X298" s="10"/>
      <c r="Y298" s="10"/>
      <c r="Z298" s="10"/>
      <c r="AA298" s="10"/>
      <c r="AB298" s="10"/>
    </row>
    <row r="299" spans="1:28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W299" s="10"/>
      <c r="X299" s="10"/>
      <c r="Y299" s="10"/>
      <c r="Z299" s="10"/>
      <c r="AA299" s="10"/>
      <c r="AB299" s="10"/>
    </row>
    <row r="300" spans="1:28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W300" s="10"/>
      <c r="X300" s="10"/>
      <c r="Y300" s="10"/>
      <c r="Z300" s="10"/>
      <c r="AA300" s="10"/>
      <c r="AB300" s="10"/>
    </row>
    <row r="301" spans="1:28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W301" s="10"/>
      <c r="X301" s="10"/>
      <c r="Y301" s="10"/>
      <c r="Z301" s="10"/>
      <c r="AA301" s="10"/>
      <c r="AB301" s="10"/>
    </row>
    <row r="302" spans="1:28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W302" s="10"/>
      <c r="X302" s="10"/>
      <c r="Y302" s="10"/>
      <c r="Z302" s="10"/>
      <c r="AA302" s="10"/>
      <c r="AB302" s="10"/>
    </row>
    <row r="303" spans="1:28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W303" s="10"/>
      <c r="X303" s="10"/>
      <c r="Y303" s="10"/>
      <c r="Z303" s="10"/>
      <c r="AA303" s="10"/>
      <c r="AB303" s="10"/>
    </row>
    <row r="304" spans="1:28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W304" s="10"/>
      <c r="X304" s="10"/>
      <c r="Y304" s="10"/>
      <c r="Z304" s="10"/>
      <c r="AA304" s="10"/>
      <c r="AB304" s="10"/>
    </row>
    <row r="305" spans="1:28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W305" s="10"/>
      <c r="X305" s="10"/>
      <c r="Y305" s="10"/>
      <c r="Z305" s="10"/>
      <c r="AA305" s="10"/>
      <c r="AB305" s="10"/>
    </row>
    <row r="306" spans="1:28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W306" s="10"/>
      <c r="X306" s="10"/>
      <c r="Y306" s="10"/>
      <c r="Z306" s="10"/>
      <c r="AA306" s="10"/>
      <c r="AB306" s="10"/>
    </row>
    <row r="307" spans="1:28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W307" s="10"/>
      <c r="X307" s="10"/>
      <c r="Y307" s="10"/>
      <c r="Z307" s="10"/>
      <c r="AA307" s="10"/>
      <c r="AB307" s="10"/>
    </row>
    <row r="308" spans="1:2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W308" s="10"/>
      <c r="X308" s="10"/>
      <c r="Y308" s="10"/>
      <c r="Z308" s="10"/>
      <c r="AA308" s="10"/>
      <c r="AB308" s="10"/>
    </row>
    <row r="309" spans="1:28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W309" s="10"/>
      <c r="X309" s="10"/>
      <c r="Y309" s="10"/>
      <c r="Z309" s="10"/>
      <c r="AA309" s="10"/>
      <c r="AB309" s="10"/>
    </row>
    <row r="310" spans="1:28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W310" s="10"/>
      <c r="X310" s="10"/>
      <c r="Y310" s="10"/>
      <c r="Z310" s="10"/>
      <c r="AA310" s="10"/>
      <c r="AB310" s="10"/>
    </row>
    <row r="311" spans="1:28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W311" s="10"/>
      <c r="X311" s="10"/>
      <c r="Y311" s="10"/>
      <c r="Z311" s="10"/>
      <c r="AA311" s="10"/>
      <c r="AB311" s="10"/>
    </row>
    <row r="312" spans="1:28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W312" s="10"/>
      <c r="X312" s="10"/>
      <c r="Y312" s="10"/>
      <c r="Z312" s="10"/>
      <c r="AA312" s="10"/>
      <c r="AB312" s="10"/>
    </row>
    <row r="313" spans="1:28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W313" s="10"/>
      <c r="X313" s="10"/>
      <c r="Y313" s="10"/>
      <c r="Z313" s="10"/>
      <c r="AA313" s="10"/>
      <c r="AB313" s="10"/>
    </row>
    <row r="314" spans="1:28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W314" s="10"/>
      <c r="X314" s="10"/>
      <c r="Y314" s="10"/>
      <c r="Z314" s="10"/>
      <c r="AA314" s="10"/>
      <c r="AB314" s="10"/>
    </row>
    <row r="315" spans="1:28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W315" s="10"/>
      <c r="X315" s="10"/>
      <c r="Y315" s="10"/>
      <c r="Z315" s="10"/>
      <c r="AA315" s="10"/>
      <c r="AB315" s="10"/>
    </row>
    <row r="316" spans="1:28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W316" s="10"/>
      <c r="X316" s="10"/>
      <c r="Y316" s="10"/>
      <c r="Z316" s="10"/>
      <c r="AA316" s="10"/>
      <c r="AB316" s="10"/>
    </row>
    <row r="317" spans="1:28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W317" s="10"/>
      <c r="X317" s="10"/>
      <c r="Y317" s="10"/>
      <c r="Z317" s="10"/>
      <c r="AA317" s="10"/>
      <c r="AB317" s="10"/>
    </row>
    <row r="318" spans="1:2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W318" s="10"/>
      <c r="X318" s="10"/>
      <c r="Y318" s="10"/>
      <c r="Z318" s="10"/>
      <c r="AA318" s="10"/>
      <c r="AB318" s="10"/>
    </row>
    <row r="319" spans="1:28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W319" s="10"/>
      <c r="X319" s="10"/>
      <c r="Y319" s="10"/>
      <c r="Z319" s="10"/>
      <c r="AA319" s="10"/>
      <c r="AB319" s="10"/>
    </row>
    <row r="320" spans="1:28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W320" s="10"/>
      <c r="X320" s="10"/>
      <c r="Y320" s="10"/>
      <c r="Z320" s="10"/>
      <c r="AA320" s="10"/>
      <c r="AB320" s="10"/>
    </row>
    <row r="321" spans="1:28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W321" s="10"/>
      <c r="X321" s="10"/>
      <c r="Y321" s="10"/>
      <c r="Z321" s="10"/>
      <c r="AA321" s="10"/>
      <c r="AB321" s="10"/>
    </row>
    <row r="322" spans="1:28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W322" s="10"/>
      <c r="X322" s="10"/>
      <c r="Y322" s="10"/>
      <c r="Z322" s="10"/>
      <c r="AA322" s="10"/>
      <c r="AB322" s="10"/>
    </row>
    <row r="323" spans="1:28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W323" s="10"/>
      <c r="X323" s="10"/>
      <c r="Y323" s="10"/>
      <c r="Z323" s="10"/>
      <c r="AA323" s="10"/>
      <c r="AB323" s="10"/>
    </row>
    <row r="324" spans="1:28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W324" s="10"/>
      <c r="X324" s="10"/>
      <c r="Y324" s="10"/>
      <c r="Z324" s="10"/>
      <c r="AA324" s="10"/>
      <c r="AB324" s="10"/>
    </row>
    <row r="325" spans="1:28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W325" s="10"/>
      <c r="X325" s="10"/>
      <c r="Y325" s="10"/>
      <c r="Z325" s="10"/>
      <c r="AA325" s="10"/>
      <c r="AB325" s="10"/>
    </row>
    <row r="326" spans="1:28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W326" s="10"/>
      <c r="X326" s="10"/>
      <c r="Y326" s="10"/>
      <c r="Z326" s="10"/>
      <c r="AA326" s="10"/>
      <c r="AB326" s="10"/>
    </row>
    <row r="327" spans="1:28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W327" s="10"/>
      <c r="X327" s="10"/>
      <c r="Y327" s="10"/>
      <c r="Z327" s="10"/>
      <c r="AA327" s="10"/>
      <c r="AB327" s="10"/>
    </row>
    <row r="328" spans="1: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W328" s="10"/>
      <c r="X328" s="10"/>
      <c r="Y328" s="10"/>
      <c r="Z328" s="10"/>
      <c r="AA328" s="10"/>
      <c r="AB328" s="10"/>
    </row>
    <row r="329" spans="1:28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W329" s="10"/>
      <c r="X329" s="10"/>
      <c r="Y329" s="10"/>
      <c r="Z329" s="10"/>
      <c r="AA329" s="10"/>
      <c r="AB329" s="10"/>
    </row>
    <row r="330" spans="1:28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W330" s="10"/>
      <c r="X330" s="10"/>
      <c r="Y330" s="10"/>
      <c r="Z330" s="10"/>
      <c r="AA330" s="10"/>
      <c r="AB330" s="10"/>
    </row>
    <row r="331" spans="1:28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W331" s="10"/>
      <c r="X331" s="10"/>
      <c r="Y331" s="10"/>
      <c r="Z331" s="10"/>
      <c r="AA331" s="10"/>
      <c r="AB331" s="10"/>
    </row>
    <row r="332" spans="1:28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W332" s="10"/>
      <c r="X332" s="10"/>
      <c r="Y332" s="10"/>
      <c r="Z332" s="10"/>
      <c r="AA332" s="10"/>
      <c r="AB332" s="10"/>
    </row>
    <row r="333" spans="1:28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W333" s="10"/>
      <c r="X333" s="10"/>
      <c r="Y333" s="10"/>
      <c r="Z333" s="10"/>
      <c r="AA333" s="10"/>
      <c r="AB333" s="10"/>
    </row>
    <row r="334" spans="1:28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W334" s="10"/>
      <c r="X334" s="10"/>
      <c r="Y334" s="10"/>
      <c r="Z334" s="10"/>
      <c r="AA334" s="10"/>
      <c r="AB334" s="10"/>
    </row>
    <row r="335" spans="1:28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W335" s="10"/>
      <c r="X335" s="10"/>
      <c r="Y335" s="10"/>
      <c r="Z335" s="10"/>
      <c r="AA335" s="10"/>
      <c r="AB335" s="10"/>
    </row>
    <row r="336" spans="1:28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W336" s="10"/>
      <c r="X336" s="10"/>
      <c r="Y336" s="10"/>
      <c r="Z336" s="10"/>
      <c r="AA336" s="10"/>
      <c r="AB336" s="10"/>
    </row>
    <row r="337" spans="1:28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W337" s="10"/>
      <c r="X337" s="10"/>
      <c r="Y337" s="10"/>
      <c r="Z337" s="10"/>
      <c r="AA337" s="10"/>
      <c r="AB337" s="10"/>
    </row>
    <row r="338" spans="1:2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W338" s="10"/>
      <c r="X338" s="10"/>
      <c r="Y338" s="10"/>
      <c r="Z338" s="10"/>
      <c r="AA338" s="10"/>
      <c r="AB338" s="10"/>
    </row>
    <row r="339" spans="1:28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W339" s="10"/>
      <c r="X339" s="10"/>
      <c r="Y339" s="10"/>
      <c r="Z339" s="10"/>
      <c r="AA339" s="10"/>
      <c r="AB339" s="10"/>
    </row>
    <row r="340" spans="1:28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W340" s="10"/>
      <c r="X340" s="10"/>
      <c r="Y340" s="10"/>
      <c r="Z340" s="10"/>
      <c r="AA340" s="10"/>
      <c r="AB340" s="10"/>
    </row>
    <row r="341" spans="1:28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W341" s="10"/>
      <c r="X341" s="10"/>
      <c r="Y341" s="10"/>
      <c r="Z341" s="10"/>
      <c r="AA341" s="10"/>
      <c r="AB341" s="10"/>
    </row>
    <row r="342" spans="1:28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W342" s="10"/>
      <c r="X342" s="10"/>
      <c r="Y342" s="10"/>
      <c r="Z342" s="10"/>
      <c r="AA342" s="10"/>
      <c r="AB342" s="10"/>
    </row>
    <row r="343" spans="1:28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W343" s="10"/>
      <c r="X343" s="10"/>
      <c r="Y343" s="10"/>
      <c r="Z343" s="10"/>
      <c r="AA343" s="10"/>
      <c r="AB343" s="10"/>
    </row>
    <row r="344" spans="1:28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W344" s="10"/>
      <c r="X344" s="10"/>
      <c r="Y344" s="10"/>
      <c r="Z344" s="10"/>
      <c r="AA344" s="10"/>
      <c r="AB344" s="10"/>
    </row>
    <row r="345" spans="1:28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W345" s="10"/>
      <c r="X345" s="10"/>
      <c r="Y345" s="10"/>
      <c r="Z345" s="10"/>
      <c r="AA345" s="10"/>
      <c r="AB345" s="10"/>
    </row>
    <row r="346" spans="1:28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W346" s="10"/>
      <c r="X346" s="10"/>
      <c r="Y346" s="10"/>
      <c r="Z346" s="10"/>
      <c r="AA346" s="10"/>
      <c r="AB346" s="10"/>
    </row>
    <row r="347" spans="1:28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W347" s="10"/>
      <c r="X347" s="10"/>
      <c r="Y347" s="10"/>
      <c r="Z347" s="10"/>
      <c r="AA347" s="10"/>
      <c r="AB347" s="10"/>
    </row>
    <row r="348" spans="1:2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W348" s="10"/>
      <c r="X348" s="10"/>
      <c r="Y348" s="10"/>
      <c r="Z348" s="10"/>
      <c r="AA348" s="10"/>
      <c r="AB348" s="10"/>
    </row>
    <row r="349" spans="1:28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W349" s="10"/>
      <c r="X349" s="10"/>
      <c r="Y349" s="10"/>
      <c r="Z349" s="10"/>
      <c r="AA349" s="10"/>
      <c r="AB349" s="10"/>
    </row>
    <row r="350" spans="1:28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W350" s="10"/>
      <c r="X350" s="10"/>
      <c r="Y350" s="10"/>
      <c r="Z350" s="10"/>
      <c r="AA350" s="10"/>
      <c r="AB350" s="10"/>
    </row>
    <row r="351" spans="1:28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W351" s="10"/>
      <c r="X351" s="10"/>
      <c r="Y351" s="10"/>
      <c r="Z351" s="10"/>
      <c r="AA351" s="10"/>
      <c r="AB351" s="10"/>
    </row>
    <row r="352" spans="1:28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W352" s="10"/>
      <c r="X352" s="10"/>
      <c r="Y352" s="10"/>
      <c r="Z352" s="10"/>
      <c r="AA352" s="10"/>
      <c r="AB352" s="10"/>
    </row>
    <row r="353" spans="1:28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W353" s="10"/>
      <c r="X353" s="10"/>
      <c r="Y353" s="10"/>
      <c r="Z353" s="10"/>
      <c r="AA353" s="10"/>
      <c r="AB353" s="10"/>
    </row>
    <row r="354" spans="1:28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W354" s="10"/>
      <c r="X354" s="10"/>
      <c r="Y354" s="10"/>
      <c r="Z354" s="10"/>
      <c r="AA354" s="10"/>
      <c r="AB354" s="10"/>
    </row>
    <row r="355" spans="1:28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W355" s="10"/>
      <c r="X355" s="10"/>
      <c r="Y355" s="10"/>
      <c r="Z355" s="10"/>
      <c r="AA355" s="10"/>
      <c r="AB355" s="10"/>
    </row>
    <row r="356" spans="1:28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W356" s="10"/>
      <c r="X356" s="10"/>
      <c r="Y356" s="10"/>
      <c r="Z356" s="10"/>
      <c r="AA356" s="10"/>
      <c r="AB356" s="10"/>
    </row>
    <row r="357" spans="1:28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W357" s="10"/>
      <c r="X357" s="10"/>
      <c r="Y357" s="10"/>
      <c r="Z357" s="10"/>
      <c r="AA357" s="10"/>
      <c r="AB357" s="10"/>
    </row>
    <row r="358" spans="1:2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W358" s="10"/>
      <c r="X358" s="10"/>
      <c r="Y358" s="10"/>
      <c r="Z358" s="10"/>
      <c r="AA358" s="10"/>
      <c r="AB358" s="10"/>
    </row>
    <row r="359" spans="1:28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W359" s="10"/>
      <c r="X359" s="10"/>
      <c r="Y359" s="10"/>
      <c r="Z359" s="10"/>
      <c r="AA359" s="10"/>
      <c r="AB359" s="10"/>
    </row>
    <row r="360" spans="1:28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W360" s="10"/>
      <c r="X360" s="10"/>
      <c r="Y360" s="10"/>
      <c r="Z360" s="10"/>
      <c r="AA360" s="10"/>
      <c r="AB360" s="10"/>
    </row>
    <row r="361" spans="1:28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W361" s="10"/>
      <c r="X361" s="10"/>
      <c r="Y361" s="10"/>
      <c r="Z361" s="10"/>
      <c r="AA361" s="10"/>
      <c r="AB361" s="10"/>
    </row>
    <row r="362" spans="1:28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W362" s="10"/>
      <c r="X362" s="10"/>
      <c r="Y362" s="10"/>
      <c r="Z362" s="10"/>
      <c r="AA362" s="10"/>
      <c r="AB362" s="10"/>
    </row>
    <row r="363" spans="1:28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W363" s="10"/>
      <c r="X363" s="10"/>
      <c r="Y363" s="10"/>
      <c r="Z363" s="10"/>
      <c r="AA363" s="10"/>
      <c r="AB363" s="10"/>
    </row>
    <row r="364" spans="1:28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W364" s="10"/>
      <c r="X364" s="10"/>
      <c r="Y364" s="10"/>
      <c r="Z364" s="10"/>
      <c r="AA364" s="10"/>
      <c r="AB364" s="10"/>
    </row>
    <row r="365" spans="1:28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W365" s="10"/>
      <c r="X365" s="10"/>
      <c r="Y365" s="10"/>
      <c r="Z365" s="10"/>
      <c r="AA365" s="10"/>
      <c r="AB365" s="10"/>
    </row>
    <row r="366" spans="1:28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W366" s="10"/>
      <c r="X366" s="10"/>
      <c r="Y366" s="10"/>
      <c r="Z366" s="10"/>
      <c r="AA366" s="10"/>
      <c r="AB366" s="10"/>
    </row>
    <row r="367" spans="1:28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W367" s="10"/>
      <c r="X367" s="10"/>
      <c r="Y367" s="10"/>
      <c r="Z367" s="10"/>
      <c r="AA367" s="10"/>
      <c r="AB367" s="10"/>
    </row>
    <row r="368" spans="1:2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W368" s="10"/>
      <c r="X368" s="10"/>
      <c r="Y368" s="10"/>
      <c r="Z368" s="10"/>
      <c r="AA368" s="10"/>
      <c r="AB368" s="10"/>
    </row>
    <row r="369" spans="1:28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W369" s="10"/>
      <c r="X369" s="10"/>
      <c r="Y369" s="10"/>
      <c r="Z369" s="10"/>
      <c r="AA369" s="10"/>
      <c r="AB369" s="10"/>
    </row>
    <row r="370" spans="1:28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W370" s="10"/>
      <c r="X370" s="10"/>
      <c r="Y370" s="10"/>
      <c r="Z370" s="10"/>
      <c r="AA370" s="10"/>
      <c r="AB370" s="10"/>
    </row>
    <row r="371" spans="1:28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W371" s="10"/>
      <c r="X371" s="10"/>
      <c r="Y371" s="10"/>
      <c r="Z371" s="10"/>
      <c r="AA371" s="10"/>
      <c r="AB371" s="10"/>
    </row>
    <row r="372" spans="1:28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W372" s="10"/>
      <c r="X372" s="10"/>
      <c r="Y372" s="10"/>
      <c r="Z372" s="10"/>
      <c r="AA372" s="10"/>
      <c r="AB372" s="10"/>
    </row>
    <row r="373" spans="1:28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W373" s="10"/>
      <c r="X373" s="10"/>
      <c r="Y373" s="10"/>
      <c r="Z373" s="10"/>
      <c r="AA373" s="10"/>
      <c r="AB373" s="10"/>
    </row>
    <row r="374" spans="1:28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W374" s="10"/>
      <c r="X374" s="10"/>
      <c r="Y374" s="10"/>
      <c r="Z374" s="10"/>
      <c r="AA374" s="10"/>
      <c r="AB374" s="10"/>
    </row>
    <row r="375" spans="1:28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W375" s="10"/>
      <c r="X375" s="10"/>
      <c r="Y375" s="10"/>
      <c r="Z375" s="10"/>
      <c r="AA375" s="10"/>
      <c r="AB375" s="10"/>
    </row>
    <row r="376" spans="1:28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W376" s="10"/>
      <c r="X376" s="10"/>
      <c r="Y376" s="10"/>
      <c r="Z376" s="10"/>
      <c r="AA376" s="10"/>
      <c r="AB376" s="10"/>
    </row>
    <row r="377" spans="1:28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W377" s="10"/>
      <c r="X377" s="10"/>
      <c r="Y377" s="10"/>
      <c r="Z377" s="10"/>
      <c r="AA377" s="10"/>
      <c r="AB377" s="10"/>
    </row>
    <row r="378" spans="1:2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W378" s="10"/>
      <c r="X378" s="10"/>
      <c r="Y378" s="10"/>
      <c r="Z378" s="10"/>
      <c r="AA378" s="10"/>
      <c r="AB378" s="10"/>
    </row>
    <row r="379" spans="1:28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W379" s="10"/>
      <c r="X379" s="10"/>
      <c r="Y379" s="10"/>
      <c r="Z379" s="10"/>
      <c r="AA379" s="10"/>
      <c r="AB379" s="10"/>
    </row>
    <row r="380" spans="1:28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W380" s="10"/>
      <c r="X380" s="10"/>
      <c r="Y380" s="10"/>
      <c r="Z380" s="10"/>
      <c r="AA380" s="10"/>
      <c r="AB380" s="10"/>
    </row>
    <row r="381" spans="1:28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W381" s="10"/>
      <c r="X381" s="10"/>
      <c r="Y381" s="10"/>
      <c r="Z381" s="10"/>
      <c r="AA381" s="10"/>
      <c r="AB381" s="10"/>
    </row>
    <row r="382" spans="1:28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W382" s="10"/>
      <c r="X382" s="10"/>
      <c r="Y382" s="10"/>
      <c r="Z382" s="10"/>
      <c r="AA382" s="10"/>
      <c r="AB382" s="10"/>
    </row>
    <row r="383" spans="1:28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W383" s="10"/>
      <c r="X383" s="10"/>
      <c r="Y383" s="10"/>
      <c r="Z383" s="10"/>
      <c r="AA383" s="10"/>
      <c r="AB383" s="10"/>
    </row>
    <row r="384" spans="1:28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W384" s="10"/>
      <c r="X384" s="10"/>
      <c r="Y384" s="10"/>
      <c r="Z384" s="10"/>
      <c r="AA384" s="10"/>
      <c r="AB384" s="10"/>
    </row>
    <row r="385" spans="1:28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W385" s="10"/>
      <c r="X385" s="10"/>
      <c r="Y385" s="10"/>
      <c r="Z385" s="10"/>
      <c r="AA385" s="10"/>
      <c r="AB385" s="10"/>
    </row>
    <row r="386" spans="1:28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W386" s="10"/>
      <c r="X386" s="10"/>
      <c r="Y386" s="10"/>
      <c r="Z386" s="10"/>
      <c r="AA386" s="10"/>
      <c r="AB386" s="10"/>
    </row>
    <row r="387" spans="1:28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W387" s="10"/>
      <c r="X387" s="10"/>
      <c r="Y387" s="10"/>
      <c r="Z387" s="10"/>
      <c r="AA387" s="10"/>
      <c r="AB387" s="10"/>
    </row>
    <row r="388" spans="1:2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W388" s="10"/>
      <c r="X388" s="10"/>
      <c r="Y388" s="10"/>
      <c r="Z388" s="10"/>
      <c r="AA388" s="10"/>
      <c r="AB388" s="10"/>
    </row>
    <row r="389" spans="1:28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W389" s="10"/>
      <c r="X389" s="10"/>
      <c r="Y389" s="10"/>
      <c r="Z389" s="10"/>
      <c r="AA389" s="10"/>
      <c r="AB389" s="10"/>
    </row>
    <row r="390" spans="1:28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W390" s="10"/>
      <c r="X390" s="10"/>
      <c r="Y390" s="10"/>
      <c r="Z390" s="10"/>
      <c r="AA390" s="10"/>
      <c r="AB390" s="10"/>
    </row>
    <row r="391" spans="1:28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W391" s="10"/>
      <c r="X391" s="10"/>
      <c r="Y391" s="10"/>
      <c r="Z391" s="10"/>
      <c r="AA391" s="10"/>
      <c r="AB391" s="10"/>
    </row>
    <row r="392" spans="1:28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W392" s="10"/>
      <c r="X392" s="10"/>
      <c r="Y392" s="10"/>
      <c r="Z392" s="10"/>
      <c r="AA392" s="10"/>
      <c r="AB392" s="10"/>
    </row>
    <row r="393" spans="1:28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W393" s="10"/>
      <c r="X393" s="10"/>
      <c r="Y393" s="10"/>
      <c r="Z393" s="10"/>
      <c r="AA393" s="10"/>
      <c r="AB393" s="10"/>
    </row>
    <row r="394" spans="1:28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W394" s="10"/>
      <c r="X394" s="10"/>
      <c r="Y394" s="10"/>
      <c r="Z394" s="10"/>
      <c r="AA394" s="10"/>
      <c r="AB394" s="10"/>
    </row>
    <row r="395" spans="1:28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W395" s="10"/>
      <c r="X395" s="10"/>
      <c r="Y395" s="10"/>
      <c r="Z395" s="10"/>
      <c r="AA395" s="10"/>
      <c r="AB395" s="10"/>
    </row>
    <row r="396" spans="1:28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W396" s="10"/>
      <c r="X396" s="10"/>
      <c r="Y396" s="10"/>
      <c r="Z396" s="10"/>
      <c r="AA396" s="10"/>
      <c r="AB396" s="10"/>
    </row>
    <row r="397" spans="1:28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W397" s="10"/>
      <c r="X397" s="10"/>
      <c r="Y397" s="10"/>
      <c r="Z397" s="10"/>
      <c r="AA397" s="10"/>
      <c r="AB397" s="10"/>
    </row>
    <row r="398" spans="1:2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W398" s="10"/>
      <c r="X398" s="10"/>
      <c r="Y398" s="10"/>
      <c r="Z398" s="10"/>
      <c r="AA398" s="10"/>
      <c r="AB398" s="10"/>
    </row>
    <row r="399" spans="1:28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W399" s="10"/>
      <c r="X399" s="10"/>
      <c r="Y399" s="10"/>
      <c r="Z399" s="10"/>
      <c r="AA399" s="10"/>
      <c r="AB399" s="10"/>
    </row>
    <row r="400" spans="1:28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W400" s="10"/>
      <c r="X400" s="10"/>
      <c r="Y400" s="10"/>
      <c r="Z400" s="10"/>
      <c r="AA400" s="10"/>
      <c r="AB400" s="10"/>
    </row>
    <row r="401" spans="1:28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W401" s="10"/>
      <c r="X401" s="10"/>
      <c r="Y401" s="10"/>
      <c r="Z401" s="10"/>
      <c r="AA401" s="10"/>
      <c r="AB401" s="10"/>
    </row>
    <row r="402" spans="1:28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W402" s="10"/>
      <c r="X402" s="10"/>
      <c r="Y402" s="10"/>
      <c r="Z402" s="10"/>
      <c r="AA402" s="10"/>
      <c r="AB402" s="10"/>
    </row>
    <row r="403" spans="1:28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W403" s="10"/>
      <c r="X403" s="10"/>
      <c r="Y403" s="10"/>
      <c r="Z403" s="10"/>
      <c r="AA403" s="10"/>
      <c r="AB403" s="10"/>
    </row>
    <row r="404" spans="1:28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W404" s="10"/>
      <c r="X404" s="10"/>
      <c r="Y404" s="10"/>
      <c r="Z404" s="10"/>
      <c r="AA404" s="10"/>
      <c r="AB404" s="10"/>
    </row>
    <row r="405" spans="1:28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W405" s="10"/>
      <c r="X405" s="10"/>
      <c r="Y405" s="10"/>
      <c r="Z405" s="10"/>
      <c r="AA405" s="10"/>
      <c r="AB405" s="10"/>
    </row>
    <row r="406" spans="1:28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W406" s="10"/>
      <c r="X406" s="10"/>
      <c r="Y406" s="10"/>
      <c r="Z406" s="10"/>
      <c r="AA406" s="10"/>
      <c r="AB406" s="10"/>
    </row>
    <row r="407" spans="1:28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W407" s="10"/>
      <c r="X407" s="10"/>
      <c r="Y407" s="10"/>
      <c r="Z407" s="10"/>
      <c r="AA407" s="10"/>
      <c r="AB407" s="10"/>
    </row>
    <row r="408" spans="1:2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W408" s="10"/>
      <c r="X408" s="10"/>
      <c r="Y408" s="10"/>
      <c r="Z408" s="10"/>
      <c r="AA408" s="10"/>
      <c r="AB408" s="10"/>
    </row>
    <row r="409" spans="1:28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W409" s="10"/>
      <c r="X409" s="10"/>
      <c r="Y409" s="10"/>
      <c r="Z409" s="10"/>
      <c r="AA409" s="10"/>
      <c r="AB409" s="10"/>
    </row>
    <row r="410" spans="1:28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W410" s="10"/>
      <c r="X410" s="10"/>
      <c r="Y410" s="10"/>
      <c r="Z410" s="10"/>
      <c r="AA410" s="10"/>
      <c r="AB410" s="10"/>
    </row>
    <row r="411" spans="1:28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W411" s="10"/>
      <c r="X411" s="10"/>
      <c r="Y411" s="10"/>
      <c r="Z411" s="10"/>
      <c r="AA411" s="10"/>
      <c r="AB411" s="10"/>
    </row>
    <row r="412" spans="1:28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W412" s="10"/>
      <c r="X412" s="10"/>
      <c r="Y412" s="10"/>
      <c r="Z412" s="10"/>
      <c r="AA412" s="10"/>
      <c r="AB412" s="10"/>
    </row>
    <row r="413" spans="1:28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W413" s="10"/>
      <c r="X413" s="10"/>
      <c r="Y413" s="10"/>
      <c r="Z413" s="10"/>
      <c r="AA413" s="10"/>
      <c r="AB413" s="10"/>
    </row>
    <row r="414" spans="1:28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W414" s="10"/>
      <c r="X414" s="10"/>
      <c r="Y414" s="10"/>
      <c r="Z414" s="10"/>
      <c r="AA414" s="10"/>
      <c r="AB414" s="10"/>
    </row>
    <row r="415" spans="1:28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W415" s="10"/>
      <c r="X415" s="10"/>
      <c r="Y415" s="10"/>
      <c r="Z415" s="10"/>
      <c r="AA415" s="10"/>
      <c r="AB415" s="10"/>
    </row>
    <row r="416" spans="1:28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W416" s="10"/>
      <c r="X416" s="10"/>
      <c r="Y416" s="10"/>
      <c r="Z416" s="10"/>
      <c r="AA416" s="10"/>
      <c r="AB416" s="10"/>
    </row>
    <row r="417" spans="1:28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W417" s="10"/>
      <c r="X417" s="10"/>
      <c r="Y417" s="10"/>
      <c r="Z417" s="10"/>
      <c r="AA417" s="10"/>
      <c r="AB417" s="10"/>
    </row>
    <row r="418" spans="1:2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W418" s="10"/>
      <c r="X418" s="10"/>
      <c r="Y418" s="10"/>
      <c r="Z418" s="10"/>
      <c r="AA418" s="10"/>
      <c r="AB418" s="10"/>
    </row>
    <row r="419" spans="1:28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W419" s="10"/>
      <c r="X419" s="10"/>
      <c r="Y419" s="10"/>
      <c r="Z419" s="10"/>
      <c r="AA419" s="10"/>
      <c r="AB419" s="10"/>
    </row>
    <row r="420" spans="1:28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W420" s="10"/>
      <c r="X420" s="10"/>
      <c r="Y420" s="10"/>
      <c r="Z420" s="10"/>
      <c r="AA420" s="10"/>
      <c r="AB420" s="10"/>
    </row>
    <row r="421" spans="1:28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W421" s="10"/>
      <c r="X421" s="10"/>
      <c r="Y421" s="10"/>
      <c r="Z421" s="10"/>
      <c r="AA421" s="10"/>
      <c r="AB421" s="10"/>
    </row>
    <row r="422" spans="1:28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W422" s="10"/>
      <c r="X422" s="10"/>
      <c r="Y422" s="10"/>
      <c r="Z422" s="10"/>
      <c r="AA422" s="10"/>
      <c r="AB422" s="10"/>
    </row>
    <row r="423" spans="1:28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W423" s="10"/>
      <c r="X423" s="10"/>
      <c r="Y423" s="10"/>
      <c r="Z423" s="10"/>
      <c r="AA423" s="10"/>
      <c r="AB423" s="10"/>
    </row>
    <row r="424" spans="1:28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W424" s="10"/>
      <c r="X424" s="10"/>
      <c r="Y424" s="10"/>
      <c r="Z424" s="10"/>
      <c r="AA424" s="10"/>
      <c r="AB424" s="10"/>
    </row>
    <row r="425" spans="1:28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W425" s="10"/>
      <c r="X425" s="10"/>
      <c r="Y425" s="10"/>
      <c r="Z425" s="10"/>
      <c r="AA425" s="10"/>
      <c r="AB425" s="10"/>
    </row>
    <row r="426" spans="1:28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W426" s="10"/>
      <c r="X426" s="10"/>
      <c r="Y426" s="10"/>
      <c r="Z426" s="10"/>
      <c r="AA426" s="10"/>
      <c r="AB426" s="10"/>
    </row>
    <row r="427" spans="1:28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W427" s="10"/>
      <c r="X427" s="10"/>
      <c r="Y427" s="10"/>
      <c r="Z427" s="10"/>
      <c r="AA427" s="10"/>
      <c r="AB427" s="10"/>
    </row>
    <row r="428" spans="1: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W428" s="10"/>
      <c r="X428" s="10"/>
      <c r="Y428" s="10"/>
      <c r="Z428" s="10"/>
      <c r="AA428" s="10"/>
      <c r="AB428" s="10"/>
    </row>
    <row r="429" spans="1:28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W429" s="10"/>
      <c r="X429" s="10"/>
      <c r="Y429" s="10"/>
      <c r="Z429" s="10"/>
      <c r="AA429" s="10"/>
      <c r="AB429" s="10"/>
    </row>
    <row r="430" spans="1:28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W430" s="10"/>
      <c r="X430" s="10"/>
      <c r="Y430" s="10"/>
      <c r="Z430" s="10"/>
      <c r="AA430" s="10"/>
      <c r="AB430" s="10"/>
    </row>
    <row r="431" spans="1:28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W431" s="10"/>
      <c r="X431" s="10"/>
      <c r="Y431" s="10"/>
      <c r="Z431" s="10"/>
      <c r="AA431" s="10"/>
      <c r="AB431" s="10"/>
    </row>
    <row r="432" spans="1:28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W432" s="10"/>
      <c r="X432" s="10"/>
      <c r="Y432" s="10"/>
      <c r="Z432" s="10"/>
      <c r="AA432" s="10"/>
      <c r="AB432" s="10"/>
    </row>
    <row r="433" spans="1:28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W433" s="10"/>
      <c r="X433" s="10"/>
      <c r="Y433" s="10"/>
      <c r="Z433" s="10"/>
      <c r="AA433" s="10"/>
      <c r="AB433" s="10"/>
    </row>
    <row r="434" spans="1:28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W434" s="10"/>
      <c r="X434" s="10"/>
      <c r="Y434" s="10"/>
      <c r="Z434" s="10"/>
      <c r="AA434" s="10"/>
      <c r="AB434" s="10"/>
    </row>
    <row r="435" spans="1:28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W435" s="10"/>
      <c r="X435" s="10"/>
      <c r="Y435" s="10"/>
      <c r="Z435" s="10"/>
      <c r="AA435" s="10"/>
      <c r="AB435" s="10"/>
    </row>
    <row r="436" spans="1:28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W436" s="10"/>
      <c r="X436" s="10"/>
      <c r="Y436" s="10"/>
      <c r="Z436" s="10"/>
      <c r="AA436" s="10"/>
      <c r="AB436" s="10"/>
    </row>
    <row r="437" spans="1:28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W437" s="10"/>
      <c r="X437" s="10"/>
      <c r="Y437" s="10"/>
      <c r="Z437" s="10"/>
      <c r="AA437" s="10"/>
      <c r="AB437" s="10"/>
    </row>
    <row r="438" spans="1:2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W438" s="10"/>
      <c r="X438" s="10"/>
      <c r="Y438" s="10"/>
      <c r="Z438" s="10"/>
      <c r="AA438" s="10"/>
      <c r="AB438" s="10"/>
    </row>
    <row r="439" spans="1:28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W439" s="10"/>
      <c r="X439" s="10"/>
      <c r="Y439" s="10"/>
      <c r="Z439" s="10"/>
      <c r="AA439" s="10"/>
      <c r="AB439" s="10"/>
    </row>
    <row r="440" spans="1:28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W440" s="10"/>
      <c r="X440" s="10"/>
      <c r="Y440" s="10"/>
      <c r="Z440" s="10"/>
      <c r="AA440" s="10"/>
      <c r="AB440" s="10"/>
    </row>
    <row r="441" spans="1:28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W441" s="10"/>
      <c r="X441" s="10"/>
      <c r="Y441" s="10"/>
      <c r="Z441" s="10"/>
      <c r="AA441" s="10"/>
      <c r="AB441" s="10"/>
    </row>
    <row r="442" spans="1:28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W442" s="10"/>
      <c r="X442" s="10"/>
      <c r="Y442" s="10"/>
      <c r="Z442" s="10"/>
      <c r="AA442" s="10"/>
      <c r="AB442" s="10"/>
    </row>
    <row r="443" spans="1:28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W443" s="10"/>
      <c r="X443" s="10"/>
      <c r="Y443" s="10"/>
      <c r="Z443" s="10"/>
      <c r="AA443" s="10"/>
      <c r="AB443" s="10"/>
    </row>
    <row r="444" spans="1:28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W444" s="10"/>
      <c r="X444" s="10"/>
      <c r="Y444" s="10"/>
      <c r="Z444" s="10"/>
      <c r="AA444" s="10"/>
      <c r="AB444" s="10"/>
    </row>
    <row r="445" spans="1:28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W445" s="10"/>
      <c r="X445" s="10"/>
      <c r="Y445" s="10"/>
      <c r="Z445" s="10"/>
      <c r="AA445" s="10"/>
      <c r="AB445" s="10"/>
    </row>
    <row r="446" spans="1:28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W446" s="10"/>
      <c r="X446" s="10"/>
      <c r="Y446" s="10"/>
      <c r="Z446" s="10"/>
      <c r="AA446" s="10"/>
      <c r="AB446" s="10"/>
    </row>
    <row r="447" spans="1:28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W447" s="10"/>
      <c r="X447" s="10"/>
      <c r="Y447" s="10"/>
      <c r="Z447" s="10"/>
      <c r="AA447" s="10"/>
      <c r="AB447" s="10"/>
    </row>
    <row r="448" spans="1:2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W448" s="10"/>
      <c r="X448" s="10"/>
      <c r="Y448" s="10"/>
      <c r="Z448" s="10"/>
      <c r="AA448" s="10"/>
      <c r="AB448" s="10"/>
    </row>
    <row r="449" spans="1:28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W449" s="10"/>
      <c r="X449" s="10"/>
      <c r="Y449" s="10"/>
      <c r="Z449" s="10"/>
      <c r="AA449" s="10"/>
      <c r="AB449" s="10"/>
    </row>
    <row r="450" spans="1:28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W450" s="10"/>
      <c r="X450" s="10"/>
      <c r="Y450" s="10"/>
      <c r="Z450" s="10"/>
      <c r="AA450" s="10"/>
      <c r="AB450" s="10"/>
    </row>
    <row r="451" spans="1:28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W451" s="10"/>
      <c r="X451" s="10"/>
      <c r="Y451" s="10"/>
      <c r="Z451" s="10"/>
      <c r="AA451" s="10"/>
      <c r="AB451" s="10"/>
    </row>
    <row r="452" spans="1:28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W452" s="10"/>
      <c r="X452" s="10"/>
      <c r="Y452" s="10"/>
      <c r="Z452" s="10"/>
      <c r="AA452" s="10"/>
      <c r="AB452" s="10"/>
    </row>
    <row r="453" spans="1:28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W453" s="10"/>
      <c r="X453" s="10"/>
      <c r="Y453" s="10"/>
      <c r="Z453" s="10"/>
      <c r="AA453" s="10"/>
      <c r="AB453" s="10"/>
    </row>
    <row r="454" spans="1:28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W454" s="10"/>
      <c r="X454" s="10"/>
      <c r="Y454" s="10"/>
      <c r="Z454" s="10"/>
      <c r="AA454" s="10"/>
      <c r="AB454" s="10"/>
    </row>
    <row r="455" spans="1:28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W455" s="10"/>
      <c r="X455" s="10"/>
      <c r="Y455" s="10"/>
      <c r="Z455" s="10"/>
      <c r="AA455" s="10"/>
      <c r="AB455" s="10"/>
    </row>
    <row r="456" spans="1:28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W456" s="10"/>
      <c r="X456" s="10"/>
      <c r="Y456" s="10"/>
      <c r="Z456" s="10"/>
      <c r="AA456" s="10"/>
      <c r="AB456" s="10"/>
    </row>
    <row r="457" spans="1:28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W457" s="10"/>
      <c r="X457" s="10"/>
      <c r="Y457" s="10"/>
      <c r="Z457" s="10"/>
      <c r="AA457" s="10"/>
      <c r="AB457" s="10"/>
    </row>
    <row r="458" spans="1:2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W458" s="10"/>
      <c r="X458" s="10"/>
      <c r="Y458" s="10"/>
      <c r="Z458" s="10"/>
      <c r="AA458" s="10"/>
      <c r="AB458" s="10"/>
    </row>
    <row r="459" spans="1:28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W459" s="10"/>
      <c r="X459" s="10"/>
      <c r="Y459" s="10"/>
      <c r="Z459" s="10"/>
      <c r="AA459" s="10"/>
      <c r="AB459" s="10"/>
    </row>
    <row r="460" spans="1:28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W460" s="10"/>
      <c r="X460" s="10"/>
      <c r="Y460" s="10"/>
      <c r="Z460" s="10"/>
      <c r="AA460" s="10"/>
      <c r="AB460" s="10"/>
    </row>
    <row r="461" spans="1:28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W461" s="10"/>
      <c r="X461" s="10"/>
      <c r="Y461" s="10"/>
      <c r="Z461" s="10"/>
      <c r="AA461" s="10"/>
      <c r="AB461" s="10"/>
    </row>
    <row r="462" spans="1:28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W462" s="10"/>
      <c r="X462" s="10"/>
      <c r="Y462" s="10"/>
      <c r="Z462" s="10"/>
      <c r="AA462" s="10"/>
      <c r="AB462" s="10"/>
    </row>
    <row r="463" spans="1:28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W463" s="10"/>
      <c r="X463" s="10"/>
      <c r="Y463" s="10"/>
      <c r="Z463" s="10"/>
      <c r="AA463" s="10"/>
      <c r="AB463" s="10"/>
    </row>
    <row r="464" spans="1:28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W464" s="10"/>
      <c r="X464" s="10"/>
      <c r="Y464" s="10"/>
      <c r="Z464" s="10"/>
      <c r="AA464" s="10"/>
      <c r="AB464" s="10"/>
    </row>
    <row r="465" spans="1:28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W465" s="10"/>
      <c r="X465" s="10"/>
      <c r="Y465" s="10"/>
      <c r="Z465" s="10"/>
      <c r="AA465" s="10"/>
      <c r="AB465" s="10"/>
    </row>
    <row r="466" spans="1:28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W466" s="10"/>
      <c r="X466" s="10"/>
      <c r="Y466" s="10"/>
      <c r="Z466" s="10"/>
      <c r="AA466" s="10"/>
      <c r="AB466" s="10"/>
    </row>
    <row r="467" spans="1:28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W467" s="10"/>
      <c r="X467" s="10"/>
      <c r="Y467" s="10"/>
      <c r="Z467" s="10"/>
      <c r="AA467" s="10"/>
      <c r="AB467" s="10"/>
    </row>
    <row r="468" spans="1:2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W468" s="10"/>
      <c r="X468" s="10"/>
      <c r="Y468" s="10"/>
      <c r="Z468" s="10"/>
      <c r="AA468" s="10"/>
      <c r="AB468" s="10"/>
    </row>
    <row r="469" spans="1:28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W469" s="10"/>
      <c r="X469" s="10"/>
      <c r="Y469" s="10"/>
      <c r="Z469" s="10"/>
      <c r="AA469" s="10"/>
      <c r="AB469" s="10"/>
    </row>
    <row r="470" spans="1:28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W470" s="10"/>
      <c r="X470" s="10"/>
      <c r="Y470" s="10"/>
      <c r="Z470" s="10"/>
      <c r="AA470" s="10"/>
      <c r="AB470" s="10"/>
    </row>
    <row r="471" spans="1:28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W471" s="10"/>
      <c r="X471" s="10"/>
      <c r="Y471" s="10"/>
      <c r="Z471" s="10"/>
      <c r="AA471" s="10"/>
      <c r="AB471" s="10"/>
    </row>
    <row r="472" spans="1:28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W472" s="10"/>
      <c r="X472" s="10"/>
      <c r="Y472" s="10"/>
      <c r="Z472" s="10"/>
      <c r="AA472" s="10"/>
      <c r="AB472" s="10"/>
    </row>
    <row r="473" spans="1:28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W473" s="10"/>
      <c r="X473" s="10"/>
      <c r="Y473" s="10"/>
      <c r="Z473" s="10"/>
      <c r="AA473" s="10"/>
      <c r="AB473" s="10"/>
    </row>
    <row r="474" spans="1:28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W474" s="10"/>
      <c r="X474" s="10"/>
      <c r="Y474" s="10"/>
      <c r="Z474" s="10"/>
      <c r="AA474" s="10"/>
      <c r="AB474" s="10"/>
    </row>
    <row r="475" spans="1:28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W475" s="10"/>
      <c r="X475" s="10"/>
      <c r="Y475" s="10"/>
      <c r="Z475" s="10"/>
      <c r="AA475" s="10"/>
      <c r="AB475" s="10"/>
    </row>
    <row r="476" spans="1:28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W476" s="10"/>
      <c r="X476" s="10"/>
      <c r="Y476" s="10"/>
      <c r="Z476" s="10"/>
      <c r="AA476" s="10"/>
      <c r="AB476" s="10"/>
    </row>
    <row r="477" spans="1:28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W477" s="10"/>
      <c r="X477" s="10"/>
      <c r="Y477" s="10"/>
      <c r="Z477" s="10"/>
      <c r="AA477" s="10"/>
      <c r="AB477" s="10"/>
    </row>
    <row r="478" spans="1:2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W478" s="10"/>
      <c r="X478" s="10"/>
      <c r="Y478" s="10"/>
      <c r="Z478" s="10"/>
      <c r="AA478" s="10"/>
      <c r="AB478" s="10"/>
    </row>
    <row r="479" spans="1:28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W479" s="10"/>
      <c r="X479" s="10"/>
      <c r="Y479" s="10"/>
      <c r="Z479" s="10"/>
      <c r="AA479" s="10"/>
      <c r="AB479" s="10"/>
    </row>
    <row r="480" spans="1:28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W480" s="10"/>
      <c r="X480" s="10"/>
      <c r="Y480" s="10"/>
      <c r="Z480" s="10"/>
      <c r="AA480" s="10"/>
      <c r="AB480" s="10"/>
    </row>
    <row r="481" spans="1:28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W481" s="10"/>
      <c r="X481" s="10"/>
      <c r="Y481" s="10"/>
      <c r="Z481" s="10"/>
      <c r="AA481" s="10"/>
      <c r="AB481" s="10"/>
    </row>
    <row r="482" spans="1:28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W482" s="10"/>
      <c r="X482" s="10"/>
      <c r="Y482" s="10"/>
      <c r="Z482" s="10"/>
      <c r="AA482" s="10"/>
      <c r="AB482" s="10"/>
    </row>
    <row r="483" spans="1:28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W483" s="10"/>
      <c r="X483" s="10"/>
      <c r="Y483" s="10"/>
      <c r="Z483" s="10"/>
      <c r="AA483" s="10"/>
      <c r="AB483" s="10"/>
    </row>
    <row r="484" spans="1:28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W484" s="10"/>
      <c r="X484" s="10"/>
      <c r="Y484" s="10"/>
      <c r="Z484" s="10"/>
      <c r="AA484" s="10"/>
      <c r="AB484" s="10"/>
    </row>
    <row r="485" spans="1:28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W485" s="10"/>
      <c r="X485" s="10"/>
      <c r="Y485" s="10"/>
      <c r="Z485" s="10"/>
      <c r="AA485" s="10"/>
      <c r="AB485" s="10"/>
    </row>
    <row r="486" spans="1:28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W486" s="10"/>
      <c r="X486" s="10"/>
      <c r="Y486" s="10"/>
      <c r="Z486" s="10"/>
      <c r="AA486" s="10"/>
      <c r="AB486" s="10"/>
    </row>
    <row r="487" spans="1:28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W487" s="10"/>
      <c r="X487" s="10"/>
      <c r="Y487" s="10"/>
      <c r="Z487" s="10"/>
      <c r="AA487" s="10"/>
      <c r="AB487" s="10"/>
    </row>
    <row r="488" spans="1:2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W488" s="10"/>
      <c r="X488" s="10"/>
      <c r="Y488" s="10"/>
      <c r="Z488" s="10"/>
      <c r="AA488" s="10"/>
      <c r="AB488" s="10"/>
    </row>
    <row r="489" spans="1:28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W489" s="10"/>
      <c r="X489" s="10"/>
      <c r="Y489" s="10"/>
      <c r="Z489" s="10"/>
      <c r="AA489" s="10"/>
      <c r="AB489" s="10"/>
    </row>
    <row r="490" spans="1:28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W490" s="10"/>
      <c r="X490" s="10"/>
      <c r="Y490" s="10"/>
      <c r="Z490" s="10"/>
      <c r="AA490" s="10"/>
      <c r="AB490" s="10"/>
    </row>
    <row r="491" spans="1:28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W491" s="10"/>
      <c r="X491" s="10"/>
      <c r="Y491" s="10"/>
      <c r="Z491" s="10"/>
      <c r="AA491" s="10"/>
      <c r="AB491" s="10"/>
    </row>
    <row r="492" spans="1:28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W492" s="10"/>
      <c r="X492" s="10"/>
      <c r="Y492" s="10"/>
      <c r="Z492" s="10"/>
      <c r="AA492" s="10"/>
      <c r="AB492" s="10"/>
    </row>
    <row r="493" spans="1:28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W493" s="10"/>
      <c r="X493" s="10"/>
      <c r="Y493" s="10"/>
      <c r="Z493" s="10"/>
      <c r="AA493" s="10"/>
      <c r="AB493" s="10"/>
    </row>
    <row r="494" spans="1:28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W494" s="10"/>
      <c r="X494" s="10"/>
      <c r="Y494" s="10"/>
      <c r="Z494" s="10"/>
      <c r="AA494" s="10"/>
      <c r="AB494" s="10"/>
    </row>
    <row r="495" spans="1:28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W495" s="10"/>
      <c r="X495" s="10"/>
      <c r="Y495" s="10"/>
      <c r="Z495" s="10"/>
      <c r="AA495" s="10"/>
      <c r="AB495" s="10"/>
    </row>
    <row r="496" spans="1:28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W496" s="10"/>
      <c r="X496" s="10"/>
      <c r="Y496" s="10"/>
      <c r="Z496" s="10"/>
      <c r="AA496" s="10"/>
      <c r="AB496" s="10"/>
    </row>
    <row r="497" spans="1:28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W497" s="10"/>
      <c r="X497" s="10"/>
      <c r="Y497" s="10"/>
      <c r="Z497" s="10"/>
      <c r="AA497" s="10"/>
      <c r="AB497" s="10"/>
    </row>
    <row r="498" spans="1:2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W498" s="10"/>
      <c r="X498" s="10"/>
      <c r="Y498" s="10"/>
      <c r="Z498" s="10"/>
      <c r="AA498" s="10"/>
      <c r="AB498" s="10"/>
    </row>
    <row r="499" spans="1:28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W499" s="10"/>
      <c r="X499" s="10"/>
      <c r="Y499" s="10"/>
      <c r="Z499" s="10"/>
      <c r="AA499" s="10"/>
      <c r="AB499" s="10"/>
    </row>
    <row r="500" spans="1:28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W500" s="10"/>
      <c r="X500" s="10"/>
      <c r="Y500" s="10"/>
      <c r="Z500" s="10"/>
      <c r="AA500" s="10"/>
      <c r="AB500" s="10"/>
    </row>
    <row r="501" spans="1:28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W501" s="10"/>
      <c r="X501" s="10"/>
      <c r="Y501" s="10"/>
      <c r="Z501" s="10"/>
      <c r="AA501" s="10"/>
      <c r="AB501" s="10"/>
    </row>
    <row r="502" spans="1:28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W502" s="10"/>
      <c r="X502" s="10"/>
      <c r="Y502" s="10"/>
      <c r="Z502" s="10"/>
      <c r="AA502" s="10"/>
      <c r="AB502" s="10"/>
    </row>
    <row r="503" spans="1:28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W503" s="10"/>
      <c r="X503" s="10"/>
      <c r="Y503" s="10"/>
      <c r="Z503" s="10"/>
      <c r="AA503" s="10"/>
      <c r="AB503" s="10"/>
    </row>
    <row r="504" spans="1:28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W504" s="10"/>
      <c r="X504" s="10"/>
      <c r="Y504" s="10"/>
      <c r="Z504" s="10"/>
      <c r="AA504" s="10"/>
      <c r="AB504" s="10"/>
    </row>
    <row r="505" spans="1:28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W505" s="10"/>
      <c r="X505" s="10"/>
      <c r="Y505" s="10"/>
      <c r="Z505" s="10"/>
      <c r="AA505" s="10"/>
      <c r="AB505" s="10"/>
    </row>
    <row r="506" spans="1:28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W506" s="10"/>
      <c r="X506" s="10"/>
      <c r="Y506" s="10"/>
      <c r="Z506" s="10"/>
      <c r="AA506" s="10"/>
      <c r="AB506" s="10"/>
    </row>
    <row r="507" spans="1:28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W507" s="10"/>
      <c r="X507" s="10"/>
      <c r="Y507" s="10"/>
      <c r="Z507" s="10"/>
      <c r="AA507" s="10"/>
      <c r="AB507" s="10"/>
    </row>
    <row r="508" spans="1:2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W508" s="10"/>
      <c r="X508" s="10"/>
      <c r="Y508" s="10"/>
      <c r="Z508" s="10"/>
      <c r="AA508" s="10"/>
      <c r="AB508" s="10"/>
    </row>
    <row r="509" spans="1:28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W509" s="10"/>
      <c r="X509" s="10"/>
      <c r="Y509" s="10"/>
      <c r="Z509" s="10"/>
      <c r="AA509" s="10"/>
      <c r="AB509" s="10"/>
    </row>
    <row r="510" spans="1:28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W510" s="10"/>
      <c r="X510" s="10"/>
      <c r="Y510" s="10"/>
      <c r="Z510" s="10"/>
      <c r="AA510" s="10"/>
      <c r="AB510" s="10"/>
    </row>
    <row r="511" spans="1:28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W511" s="10"/>
      <c r="X511" s="10"/>
      <c r="Y511" s="10"/>
      <c r="Z511" s="10"/>
      <c r="AA511" s="10"/>
      <c r="AB511" s="10"/>
    </row>
    <row r="512" spans="1:28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W512" s="10"/>
      <c r="X512" s="10"/>
      <c r="Y512" s="10"/>
      <c r="Z512" s="10"/>
      <c r="AA512" s="10"/>
      <c r="AB512" s="10"/>
    </row>
    <row r="513" spans="1:28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W513" s="10"/>
      <c r="X513" s="10"/>
      <c r="Y513" s="10"/>
      <c r="Z513" s="10"/>
      <c r="AA513" s="10"/>
      <c r="AB513" s="10"/>
    </row>
    <row r="514" spans="1:28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W514" s="10"/>
      <c r="X514" s="10"/>
      <c r="Y514" s="10"/>
      <c r="Z514" s="10"/>
      <c r="AA514" s="10"/>
      <c r="AB514" s="10"/>
    </row>
    <row r="515" spans="1:28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W515" s="10"/>
      <c r="X515" s="10"/>
      <c r="Y515" s="10"/>
      <c r="Z515" s="10"/>
      <c r="AA515" s="10"/>
      <c r="AB515" s="10"/>
    </row>
    <row r="516" spans="1:28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W516" s="10"/>
      <c r="X516" s="10"/>
      <c r="Y516" s="10"/>
      <c r="Z516" s="10"/>
      <c r="AA516" s="10"/>
      <c r="AB516" s="10"/>
    </row>
    <row r="517" spans="1:28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W517" s="10"/>
      <c r="X517" s="10"/>
      <c r="Y517" s="10"/>
      <c r="Z517" s="10"/>
      <c r="AA517" s="10"/>
      <c r="AB517" s="10"/>
    </row>
    <row r="518" spans="1:2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W518" s="10"/>
      <c r="X518" s="10"/>
      <c r="Y518" s="10"/>
      <c r="Z518" s="10"/>
      <c r="AA518" s="10"/>
      <c r="AB518" s="10"/>
    </row>
    <row r="519" spans="1:28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W519" s="10"/>
      <c r="X519" s="10"/>
      <c r="Y519" s="10"/>
      <c r="Z519" s="10"/>
      <c r="AA519" s="10"/>
      <c r="AB519" s="10"/>
    </row>
    <row r="520" spans="1:28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W520" s="10"/>
      <c r="X520" s="10"/>
      <c r="Y520" s="10"/>
      <c r="Z520" s="10"/>
      <c r="AA520" s="10"/>
      <c r="AB520" s="10"/>
    </row>
    <row r="521" spans="1:28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W521" s="10"/>
      <c r="X521" s="10"/>
      <c r="Y521" s="10"/>
      <c r="Z521" s="10"/>
      <c r="AA521" s="10"/>
      <c r="AB521" s="10"/>
    </row>
    <row r="522" spans="1:28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W522" s="10"/>
      <c r="X522" s="10"/>
      <c r="Y522" s="10"/>
      <c r="Z522" s="10"/>
      <c r="AA522" s="10"/>
      <c r="AB522" s="10"/>
    </row>
    <row r="523" spans="1:28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W523" s="10"/>
      <c r="X523" s="10"/>
      <c r="Y523" s="10"/>
      <c r="Z523" s="10"/>
      <c r="AA523" s="10"/>
      <c r="AB523" s="10"/>
    </row>
    <row r="524" spans="1:28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W524" s="10"/>
      <c r="X524" s="10"/>
      <c r="Y524" s="10"/>
      <c r="Z524" s="10"/>
      <c r="AA524" s="10"/>
      <c r="AB524" s="10"/>
    </row>
    <row r="525" spans="1:28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W525" s="10"/>
      <c r="X525" s="10"/>
      <c r="Y525" s="10"/>
      <c r="Z525" s="10"/>
      <c r="AA525" s="10"/>
      <c r="AB525" s="10"/>
    </row>
    <row r="526" spans="1:28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W526" s="10"/>
      <c r="X526" s="10"/>
      <c r="Y526" s="10"/>
      <c r="Z526" s="10"/>
      <c r="AA526" s="10"/>
      <c r="AB526" s="10"/>
    </row>
    <row r="527" spans="1:28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W527" s="10"/>
      <c r="X527" s="10"/>
      <c r="Y527" s="10"/>
      <c r="Z527" s="10"/>
      <c r="AA527" s="10"/>
      <c r="AB527" s="10"/>
    </row>
    <row r="528" spans="1: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W528" s="10"/>
      <c r="X528" s="10"/>
      <c r="Y528" s="10"/>
      <c r="Z528" s="10"/>
      <c r="AA528" s="10"/>
      <c r="AB528" s="10"/>
    </row>
    <row r="529" spans="1:28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W529" s="10"/>
      <c r="X529" s="10"/>
      <c r="Y529" s="10"/>
      <c r="Z529" s="10"/>
      <c r="AA529" s="10"/>
      <c r="AB529" s="10"/>
    </row>
    <row r="530" spans="1:28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W530" s="10"/>
      <c r="X530" s="10"/>
      <c r="Y530" s="10"/>
      <c r="Z530" s="10"/>
      <c r="AA530" s="10"/>
      <c r="AB530" s="10"/>
    </row>
    <row r="531" spans="1:28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W531" s="10"/>
      <c r="X531" s="10"/>
      <c r="Y531" s="10"/>
      <c r="Z531" s="10"/>
      <c r="AA531" s="10"/>
      <c r="AB531" s="10"/>
    </row>
    <row r="532" spans="1:28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W532" s="10"/>
      <c r="X532" s="10"/>
      <c r="Y532" s="10"/>
      <c r="Z532" s="10"/>
      <c r="AA532" s="10"/>
      <c r="AB532" s="10"/>
    </row>
    <row r="533" spans="1:28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W533" s="10"/>
      <c r="X533" s="10"/>
      <c r="Y533" s="10"/>
      <c r="Z533" s="10"/>
      <c r="AA533" s="10"/>
      <c r="AB533" s="10"/>
    </row>
    <row r="534" spans="1:28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W534" s="10"/>
      <c r="X534" s="10"/>
      <c r="Y534" s="10"/>
      <c r="Z534" s="10"/>
      <c r="AA534" s="10"/>
      <c r="AB534" s="10"/>
    </row>
    <row r="535" spans="1:28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W535" s="10"/>
      <c r="X535" s="10"/>
      <c r="Y535" s="10"/>
      <c r="Z535" s="10"/>
      <c r="AA535" s="10"/>
      <c r="AB535" s="10"/>
    </row>
    <row r="536" spans="1:28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W536" s="10"/>
      <c r="X536" s="10"/>
      <c r="Y536" s="10"/>
      <c r="Z536" s="10"/>
      <c r="AA536" s="10"/>
      <c r="AB536" s="10"/>
    </row>
    <row r="537" spans="1:28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W537" s="10"/>
      <c r="X537" s="10"/>
      <c r="Y537" s="10"/>
      <c r="Z537" s="10"/>
      <c r="AA537" s="10"/>
      <c r="AB537" s="10"/>
    </row>
    <row r="538" spans="1:2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W538" s="10"/>
      <c r="X538" s="10"/>
      <c r="Y538" s="10"/>
      <c r="Z538" s="10"/>
      <c r="AA538" s="10"/>
      <c r="AB538" s="10"/>
    </row>
    <row r="539" spans="1:28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W539" s="10"/>
      <c r="X539" s="10"/>
      <c r="Y539" s="10"/>
      <c r="Z539" s="10"/>
      <c r="AA539" s="10"/>
      <c r="AB539" s="10"/>
    </row>
    <row r="540" spans="1:28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W540" s="10"/>
      <c r="X540" s="10"/>
      <c r="Y540" s="10"/>
      <c r="Z540" s="10"/>
      <c r="AA540" s="10"/>
      <c r="AB540" s="10"/>
    </row>
    <row r="541" spans="1:28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W541" s="10"/>
      <c r="X541" s="10"/>
      <c r="Y541" s="10"/>
      <c r="Z541" s="10"/>
      <c r="AA541" s="10"/>
      <c r="AB541" s="10"/>
    </row>
    <row r="542" spans="1:28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W542" s="10"/>
      <c r="X542" s="10"/>
      <c r="Y542" s="10"/>
      <c r="Z542" s="10"/>
      <c r="AA542" s="10"/>
      <c r="AB542" s="10"/>
    </row>
    <row r="543" spans="1:28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W543" s="10"/>
      <c r="X543" s="10"/>
      <c r="Y543" s="10"/>
      <c r="Z543" s="10"/>
      <c r="AA543" s="10"/>
      <c r="AB543" s="10"/>
    </row>
    <row r="544" spans="1:28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W544" s="10"/>
      <c r="X544" s="10"/>
      <c r="Y544" s="10"/>
      <c r="Z544" s="10"/>
      <c r="AA544" s="10"/>
      <c r="AB544" s="10"/>
    </row>
    <row r="545" spans="1:28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W545" s="10"/>
      <c r="X545" s="10"/>
      <c r="Y545" s="10"/>
      <c r="Z545" s="10"/>
      <c r="AA545" s="10"/>
      <c r="AB545" s="10"/>
    </row>
    <row r="546" spans="1:28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W546" s="10"/>
      <c r="X546" s="10"/>
      <c r="Y546" s="10"/>
      <c r="Z546" s="10"/>
      <c r="AA546" s="10"/>
      <c r="AB546" s="10"/>
    </row>
    <row r="547" spans="1:28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W547" s="10"/>
      <c r="X547" s="10"/>
      <c r="Y547" s="10"/>
      <c r="Z547" s="10"/>
      <c r="AA547" s="10"/>
      <c r="AB547" s="10"/>
    </row>
    <row r="548" spans="1:2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W548" s="10"/>
      <c r="X548" s="10"/>
      <c r="Y548" s="10"/>
      <c r="Z548" s="10"/>
      <c r="AA548" s="10"/>
      <c r="AB548" s="10"/>
    </row>
    <row r="549" spans="1:28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W549" s="10"/>
      <c r="X549" s="10"/>
      <c r="Y549" s="10"/>
      <c r="Z549" s="10"/>
      <c r="AA549" s="10"/>
      <c r="AB549" s="10"/>
    </row>
    <row r="550" spans="1:28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W550" s="10"/>
      <c r="X550" s="10"/>
      <c r="Y550" s="10"/>
      <c r="Z550" s="10"/>
      <c r="AA550" s="10"/>
      <c r="AB550" s="10"/>
    </row>
    <row r="551" spans="1:28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W551" s="10"/>
      <c r="X551" s="10"/>
      <c r="Y551" s="10"/>
      <c r="Z551" s="10"/>
      <c r="AA551" s="10"/>
      <c r="AB551" s="10"/>
    </row>
    <row r="552" spans="1:28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W552" s="10"/>
      <c r="X552" s="10"/>
      <c r="Y552" s="10"/>
      <c r="Z552" s="10"/>
      <c r="AA552" s="10"/>
      <c r="AB552" s="10"/>
    </row>
    <row r="553" spans="1:28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W553" s="10"/>
      <c r="X553" s="10"/>
      <c r="Y553" s="10"/>
      <c r="Z553" s="10"/>
      <c r="AA553" s="10"/>
      <c r="AB553" s="10"/>
    </row>
    <row r="554" spans="1:28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W554" s="10"/>
      <c r="X554" s="10"/>
      <c r="Y554" s="10"/>
      <c r="Z554" s="10"/>
      <c r="AA554" s="10"/>
      <c r="AB554" s="10"/>
    </row>
    <row r="555" spans="1:28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W555" s="10"/>
      <c r="X555" s="10"/>
      <c r="Y555" s="10"/>
      <c r="Z555" s="10"/>
      <c r="AA555" s="10"/>
      <c r="AB555" s="10"/>
    </row>
    <row r="556" spans="1:28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W556" s="10"/>
      <c r="X556" s="10"/>
      <c r="Y556" s="10"/>
      <c r="Z556" s="10"/>
      <c r="AA556" s="10"/>
      <c r="AB556" s="10"/>
    </row>
    <row r="557" spans="1:28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W557" s="10"/>
      <c r="X557" s="10"/>
      <c r="Y557" s="10"/>
      <c r="Z557" s="10"/>
      <c r="AA557" s="10"/>
      <c r="AB557" s="10"/>
    </row>
    <row r="558" spans="1:2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W558" s="10"/>
      <c r="X558" s="10"/>
      <c r="Y558" s="10"/>
      <c r="Z558" s="10"/>
      <c r="AA558" s="10"/>
      <c r="AB558" s="10"/>
    </row>
    <row r="559" spans="1:28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W559" s="10"/>
      <c r="X559" s="10"/>
      <c r="Y559" s="10"/>
      <c r="Z559" s="10"/>
      <c r="AA559" s="10"/>
      <c r="AB559" s="10"/>
    </row>
    <row r="560" spans="1:28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W560" s="10"/>
      <c r="X560" s="10"/>
      <c r="Y560" s="10"/>
      <c r="Z560" s="10"/>
      <c r="AA560" s="10"/>
      <c r="AB560" s="10"/>
    </row>
    <row r="561" spans="1:28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W561" s="10"/>
      <c r="X561" s="10"/>
      <c r="Y561" s="10"/>
      <c r="Z561" s="10"/>
      <c r="AA561" s="10"/>
      <c r="AB561" s="10"/>
    </row>
    <row r="562" spans="1:28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W562" s="10"/>
      <c r="X562" s="10"/>
      <c r="Y562" s="10"/>
      <c r="Z562" s="10"/>
      <c r="AA562" s="10"/>
      <c r="AB562" s="10"/>
    </row>
    <row r="563" spans="1:28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W563" s="10"/>
      <c r="X563" s="10"/>
      <c r="Y563" s="10"/>
      <c r="Z563" s="10"/>
      <c r="AA563" s="10"/>
      <c r="AB563" s="10"/>
    </row>
    <row r="564" spans="1:28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W564" s="10"/>
      <c r="X564" s="10"/>
      <c r="Y564" s="10"/>
      <c r="Z564" s="10"/>
      <c r="AA564" s="10"/>
      <c r="AB564" s="10"/>
    </row>
    <row r="565" spans="1:28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W565" s="10"/>
      <c r="X565" s="10"/>
      <c r="Y565" s="10"/>
      <c r="Z565" s="10"/>
      <c r="AA565" s="10"/>
      <c r="AB565" s="10"/>
    </row>
    <row r="566" spans="1:28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W566" s="10"/>
      <c r="X566" s="10"/>
      <c r="Y566" s="10"/>
      <c r="Z566" s="10"/>
      <c r="AA566" s="10"/>
      <c r="AB566" s="10"/>
    </row>
    <row r="567" spans="1:28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W567" s="10"/>
      <c r="X567" s="10"/>
      <c r="Y567" s="10"/>
      <c r="Z567" s="10"/>
      <c r="AA567" s="10"/>
      <c r="AB567" s="10"/>
    </row>
    <row r="568" spans="1:2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W568" s="10"/>
      <c r="X568" s="10"/>
      <c r="Y568" s="10"/>
      <c r="Z568" s="10"/>
      <c r="AA568" s="10"/>
      <c r="AB568" s="10"/>
    </row>
    <row r="569" spans="1:28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W569" s="10"/>
      <c r="X569" s="10"/>
      <c r="Y569" s="10"/>
      <c r="Z569" s="10"/>
      <c r="AA569" s="10"/>
      <c r="AB569" s="10"/>
    </row>
    <row r="570" spans="1:28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W570" s="10"/>
      <c r="X570" s="10"/>
      <c r="Y570" s="10"/>
      <c r="Z570" s="10"/>
      <c r="AA570" s="10"/>
      <c r="AB570" s="10"/>
    </row>
    <row r="571" spans="1:28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W571" s="10"/>
      <c r="X571" s="10"/>
      <c r="Y571" s="10"/>
      <c r="Z571" s="10"/>
      <c r="AA571" s="10"/>
      <c r="AB571" s="10"/>
    </row>
    <row r="572" spans="1:28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W572" s="10"/>
      <c r="X572" s="10"/>
      <c r="Y572" s="10"/>
      <c r="Z572" s="10"/>
      <c r="AA572" s="10"/>
      <c r="AB572" s="10"/>
    </row>
    <row r="573" spans="1:28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W573" s="10"/>
      <c r="X573" s="10"/>
      <c r="Y573" s="10"/>
      <c r="Z573" s="10"/>
      <c r="AA573" s="10"/>
      <c r="AB573" s="10"/>
    </row>
    <row r="574" spans="1:28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W574" s="10"/>
      <c r="X574" s="10"/>
      <c r="Y574" s="10"/>
      <c r="Z574" s="10"/>
      <c r="AA574" s="10"/>
      <c r="AB574" s="10"/>
    </row>
    <row r="575" spans="1:28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W575" s="10"/>
      <c r="X575" s="10"/>
      <c r="Y575" s="10"/>
      <c r="Z575" s="10"/>
      <c r="AA575" s="10"/>
      <c r="AB575" s="10"/>
    </row>
    <row r="576" spans="1:28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W576" s="10"/>
      <c r="X576" s="10"/>
      <c r="Y576" s="10"/>
      <c r="Z576" s="10"/>
      <c r="AA576" s="10"/>
      <c r="AB576" s="10"/>
    </row>
    <row r="577" spans="1:28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W577" s="10"/>
      <c r="X577" s="10"/>
      <c r="Y577" s="10"/>
      <c r="Z577" s="10"/>
      <c r="AA577" s="10"/>
      <c r="AB577" s="10"/>
    </row>
    <row r="578" spans="1:2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W578" s="10"/>
      <c r="X578" s="10"/>
      <c r="Y578" s="10"/>
      <c r="Z578" s="10"/>
      <c r="AA578" s="10"/>
      <c r="AB578" s="10"/>
    </row>
    <row r="579" spans="1:28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W579" s="10"/>
      <c r="X579" s="10"/>
      <c r="Y579" s="10"/>
      <c r="Z579" s="10"/>
      <c r="AA579" s="10"/>
      <c r="AB579" s="10"/>
    </row>
    <row r="580" spans="1:28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W580" s="10"/>
      <c r="X580" s="10"/>
      <c r="Y580" s="10"/>
      <c r="Z580" s="10"/>
      <c r="AA580" s="10"/>
      <c r="AB580" s="10"/>
    </row>
    <row r="581" spans="1:28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W581" s="10"/>
      <c r="X581" s="10"/>
      <c r="Y581" s="10"/>
      <c r="Z581" s="10"/>
      <c r="AA581" s="10"/>
      <c r="AB581" s="10"/>
    </row>
    <row r="582" spans="1:28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W582" s="10"/>
      <c r="X582" s="10"/>
      <c r="Y582" s="10"/>
      <c r="Z582" s="10"/>
      <c r="AA582" s="10"/>
      <c r="AB582" s="10"/>
    </row>
    <row r="583" spans="1:28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W583" s="10"/>
      <c r="X583" s="10"/>
      <c r="Y583" s="10"/>
      <c r="Z583" s="10"/>
      <c r="AA583" s="10"/>
      <c r="AB583" s="10"/>
    </row>
    <row r="584" spans="1:28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W584" s="10"/>
      <c r="X584" s="10"/>
      <c r="Y584" s="10"/>
      <c r="Z584" s="10"/>
      <c r="AA584" s="10"/>
      <c r="AB584" s="10"/>
    </row>
    <row r="585" spans="1:28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W585" s="10"/>
      <c r="X585" s="10"/>
      <c r="Y585" s="10"/>
      <c r="Z585" s="10"/>
      <c r="AA585" s="10"/>
      <c r="AB585" s="10"/>
    </row>
    <row r="586" spans="1:28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W586" s="10"/>
      <c r="X586" s="10"/>
      <c r="Y586" s="10"/>
      <c r="Z586" s="10"/>
      <c r="AA586" s="10"/>
      <c r="AB586" s="10"/>
    </row>
    <row r="587" spans="1:28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W587" s="10"/>
      <c r="X587" s="10"/>
      <c r="Y587" s="10"/>
      <c r="Z587" s="10"/>
      <c r="AA587" s="10"/>
      <c r="AB587" s="10"/>
    </row>
    <row r="588" spans="1:2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W588" s="10"/>
      <c r="X588" s="10"/>
      <c r="Y588" s="10"/>
      <c r="Z588" s="10"/>
      <c r="AA588" s="10"/>
      <c r="AB588" s="10"/>
    </row>
    <row r="589" spans="1:28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W589" s="10"/>
      <c r="X589" s="10"/>
      <c r="Y589" s="10"/>
      <c r="Z589" s="10"/>
      <c r="AA589" s="10"/>
      <c r="AB589" s="10"/>
    </row>
    <row r="590" spans="1:28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W590" s="10"/>
      <c r="X590" s="10"/>
      <c r="Y590" s="10"/>
      <c r="Z590" s="10"/>
      <c r="AA590" s="10"/>
      <c r="AB590" s="10"/>
    </row>
    <row r="591" spans="1:28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W591" s="10"/>
      <c r="X591" s="10"/>
      <c r="Y591" s="10"/>
      <c r="Z591" s="10"/>
      <c r="AA591" s="10"/>
      <c r="AB591" s="10"/>
    </row>
    <row r="592" spans="1:28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W592" s="10"/>
      <c r="X592" s="10"/>
      <c r="Y592" s="10"/>
      <c r="Z592" s="10"/>
      <c r="AA592" s="10"/>
      <c r="AB592" s="10"/>
    </row>
    <row r="593" spans="1:28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W593" s="10"/>
      <c r="X593" s="10"/>
      <c r="Y593" s="10"/>
      <c r="Z593" s="10"/>
      <c r="AA593" s="10"/>
      <c r="AB593" s="10"/>
    </row>
    <row r="594" spans="1:28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W594" s="10"/>
      <c r="X594" s="10"/>
      <c r="Y594" s="10"/>
      <c r="Z594" s="10"/>
      <c r="AA594" s="10"/>
      <c r="AB594" s="10"/>
    </row>
    <row r="595" spans="1:28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W595" s="10"/>
      <c r="X595" s="10"/>
      <c r="Y595" s="10"/>
      <c r="Z595" s="10"/>
      <c r="AA595" s="10"/>
      <c r="AB595" s="10"/>
    </row>
    <row r="596" spans="1:28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W596" s="10"/>
      <c r="X596" s="10"/>
      <c r="Y596" s="10"/>
      <c r="Z596" s="10"/>
      <c r="AA596" s="10"/>
      <c r="AB596" s="10"/>
    </row>
    <row r="597" spans="1:28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W597" s="10"/>
      <c r="X597" s="10"/>
      <c r="Y597" s="10"/>
      <c r="Z597" s="10"/>
      <c r="AA597" s="10"/>
      <c r="AB597" s="10"/>
    </row>
    <row r="598" spans="1:2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W598" s="10"/>
      <c r="X598" s="10"/>
      <c r="Y598" s="10"/>
      <c r="Z598" s="10"/>
      <c r="AA598" s="10"/>
      <c r="AB598" s="10"/>
    </row>
    <row r="599" spans="1:28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W599" s="10"/>
      <c r="X599" s="10"/>
      <c r="Y599" s="10"/>
      <c r="Z599" s="10"/>
      <c r="AA599" s="10"/>
      <c r="AB599" s="10"/>
    </row>
    <row r="600" spans="1:28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W600" s="10"/>
      <c r="X600" s="10"/>
      <c r="Y600" s="10"/>
      <c r="Z600" s="10"/>
      <c r="AA600" s="10"/>
      <c r="AB600" s="10"/>
    </row>
    <row r="601" spans="1:28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W601" s="10"/>
      <c r="X601" s="10"/>
      <c r="Y601" s="10"/>
      <c r="Z601" s="10"/>
      <c r="AA601" s="10"/>
      <c r="AB601" s="10"/>
    </row>
    <row r="602" spans="1:28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W602" s="10"/>
      <c r="X602" s="10"/>
      <c r="Y602" s="10"/>
      <c r="Z602" s="10"/>
      <c r="AA602" s="10"/>
      <c r="AB602" s="10"/>
    </row>
    <row r="603" spans="1:28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W603" s="10"/>
      <c r="X603" s="10"/>
      <c r="Y603" s="10"/>
      <c r="Z603" s="10"/>
      <c r="AA603" s="10"/>
      <c r="AB603" s="10"/>
    </row>
    <row r="604" spans="1:28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W604" s="10"/>
      <c r="X604" s="10"/>
      <c r="Y604" s="10"/>
      <c r="Z604" s="10"/>
      <c r="AA604" s="10"/>
      <c r="AB604" s="10"/>
    </row>
    <row r="605" spans="1:28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W605" s="10"/>
      <c r="X605" s="10"/>
      <c r="Y605" s="10"/>
      <c r="Z605" s="10"/>
      <c r="AA605" s="10"/>
      <c r="AB605" s="10"/>
    </row>
    <row r="606" spans="1:28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W606" s="10"/>
      <c r="X606" s="10"/>
      <c r="Y606" s="10"/>
      <c r="Z606" s="10"/>
      <c r="AA606" s="10"/>
      <c r="AB606" s="10"/>
    </row>
    <row r="607" spans="1:28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W607" s="10"/>
      <c r="X607" s="10"/>
      <c r="Y607" s="10"/>
      <c r="Z607" s="10"/>
      <c r="AA607" s="10"/>
      <c r="AB607" s="10"/>
    </row>
    <row r="608" spans="1:2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W608" s="10"/>
      <c r="X608" s="10"/>
      <c r="Y608" s="10"/>
      <c r="Z608" s="10"/>
      <c r="AA608" s="10"/>
      <c r="AB608" s="10"/>
    </row>
    <row r="609" spans="1:28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W609" s="10"/>
      <c r="X609" s="10"/>
      <c r="Y609" s="10"/>
      <c r="Z609" s="10"/>
      <c r="AA609" s="10"/>
      <c r="AB609" s="10"/>
    </row>
    <row r="610" spans="1:28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W610" s="10"/>
      <c r="X610" s="10"/>
      <c r="Y610" s="10"/>
      <c r="Z610" s="10"/>
      <c r="AA610" s="10"/>
      <c r="AB610" s="10"/>
    </row>
    <row r="611" spans="1:28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W611" s="10"/>
      <c r="X611" s="10"/>
      <c r="Y611" s="10"/>
      <c r="Z611" s="10"/>
      <c r="AA611" s="10"/>
      <c r="AB611" s="10"/>
    </row>
    <row r="612" spans="1:28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W612" s="10"/>
      <c r="X612" s="10"/>
      <c r="Y612" s="10"/>
      <c r="Z612" s="10"/>
      <c r="AA612" s="10"/>
      <c r="AB612" s="10"/>
    </row>
    <row r="613" spans="1:28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W613" s="10"/>
      <c r="X613" s="10"/>
      <c r="Y613" s="10"/>
      <c r="Z613" s="10"/>
      <c r="AA613" s="10"/>
      <c r="AB613" s="10"/>
    </row>
    <row r="614" spans="1:28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W614" s="10"/>
      <c r="X614" s="10"/>
      <c r="Y614" s="10"/>
      <c r="Z614" s="10"/>
      <c r="AA614" s="10"/>
      <c r="AB614" s="10"/>
    </row>
    <row r="615" spans="1:28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W615" s="10"/>
      <c r="X615" s="10"/>
      <c r="Y615" s="10"/>
      <c r="Z615" s="10"/>
      <c r="AA615" s="10"/>
      <c r="AB615" s="10"/>
    </row>
    <row r="616" spans="1:28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W616" s="10"/>
      <c r="X616" s="10"/>
      <c r="Y616" s="10"/>
      <c r="Z616" s="10"/>
      <c r="AA616" s="10"/>
      <c r="AB616" s="10"/>
    </row>
    <row r="617" spans="1:28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W617" s="10"/>
      <c r="X617" s="10"/>
      <c r="Y617" s="10"/>
      <c r="Z617" s="10"/>
      <c r="AA617" s="10"/>
      <c r="AB617" s="10"/>
    </row>
    <row r="618" spans="1:2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W618" s="10"/>
      <c r="X618" s="10"/>
      <c r="Y618" s="10"/>
      <c r="Z618" s="10"/>
      <c r="AA618" s="10"/>
      <c r="AB618" s="10"/>
    </row>
    <row r="619" spans="1:28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W619" s="10"/>
      <c r="X619" s="10"/>
      <c r="Y619" s="10"/>
      <c r="Z619" s="10"/>
      <c r="AA619" s="10"/>
      <c r="AB619" s="10"/>
    </row>
    <row r="620" spans="1:28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W620" s="10"/>
      <c r="X620" s="10"/>
      <c r="Y620" s="10"/>
      <c r="Z620" s="10"/>
      <c r="AA620" s="10"/>
      <c r="AB620" s="10"/>
    </row>
    <row r="621" spans="1:28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W621" s="10"/>
      <c r="X621" s="10"/>
      <c r="Y621" s="10"/>
      <c r="Z621" s="10"/>
      <c r="AA621" s="10"/>
      <c r="AB621" s="10"/>
    </row>
    <row r="622" spans="1:28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W622" s="10"/>
      <c r="X622" s="10"/>
      <c r="Y622" s="10"/>
      <c r="Z622" s="10"/>
      <c r="AA622" s="10"/>
      <c r="AB622" s="10"/>
    </row>
    <row r="623" spans="1:28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W623" s="10"/>
      <c r="X623" s="10"/>
      <c r="Y623" s="10"/>
      <c r="Z623" s="10"/>
      <c r="AA623" s="10"/>
      <c r="AB623" s="10"/>
    </row>
    <row r="624" spans="1:28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W624" s="10"/>
      <c r="X624" s="10"/>
      <c r="Y624" s="10"/>
      <c r="Z624" s="10"/>
      <c r="AA624" s="10"/>
      <c r="AB624" s="10"/>
    </row>
    <row r="625" spans="1:28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W625" s="10"/>
      <c r="X625" s="10"/>
      <c r="Y625" s="10"/>
      <c r="Z625" s="10"/>
      <c r="AA625" s="10"/>
      <c r="AB625" s="10"/>
    </row>
    <row r="626" spans="1:28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W626" s="10"/>
      <c r="X626" s="10"/>
      <c r="Y626" s="10"/>
      <c r="Z626" s="10"/>
      <c r="AA626" s="10"/>
      <c r="AB626" s="10"/>
    </row>
    <row r="627" spans="1:28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W627" s="10"/>
      <c r="X627" s="10"/>
      <c r="Y627" s="10"/>
      <c r="Z627" s="10"/>
      <c r="AA627" s="10"/>
      <c r="AB627" s="10"/>
    </row>
    <row r="628" spans="1: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W628" s="10"/>
      <c r="X628" s="10"/>
      <c r="Y628" s="10"/>
      <c r="Z628" s="10"/>
      <c r="AA628" s="10"/>
      <c r="AB628" s="10"/>
    </row>
    <row r="629" spans="1:28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W629" s="10"/>
      <c r="X629" s="10"/>
      <c r="Y629" s="10"/>
      <c r="Z629" s="10"/>
      <c r="AA629" s="10"/>
      <c r="AB629" s="10"/>
    </row>
    <row r="630" spans="1:28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W630" s="10"/>
      <c r="X630" s="10"/>
      <c r="Y630" s="10"/>
      <c r="Z630" s="10"/>
      <c r="AA630" s="10"/>
      <c r="AB630" s="10"/>
    </row>
    <row r="631" spans="1:28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W631" s="10"/>
      <c r="X631" s="10"/>
      <c r="Y631" s="10"/>
      <c r="Z631" s="10"/>
      <c r="AA631" s="10"/>
      <c r="AB631" s="10"/>
    </row>
    <row r="632" spans="1:28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W632" s="10"/>
      <c r="X632" s="10"/>
      <c r="Y632" s="10"/>
      <c r="Z632" s="10"/>
      <c r="AA632" s="10"/>
      <c r="AB632" s="10"/>
    </row>
    <row r="633" spans="1:28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W633" s="10"/>
      <c r="X633" s="10"/>
      <c r="Y633" s="10"/>
      <c r="Z633" s="10"/>
      <c r="AA633" s="10"/>
      <c r="AB633" s="10"/>
    </row>
    <row r="634" spans="1:28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W634" s="10"/>
      <c r="X634" s="10"/>
      <c r="Y634" s="10"/>
      <c r="Z634" s="10"/>
      <c r="AA634" s="10"/>
      <c r="AB634" s="10"/>
    </row>
    <row r="635" spans="1:28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W635" s="10"/>
      <c r="X635" s="10"/>
      <c r="Y635" s="10"/>
      <c r="Z635" s="10"/>
      <c r="AA635" s="10"/>
      <c r="AB635" s="10"/>
    </row>
    <row r="636" spans="1:28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W636" s="10"/>
      <c r="X636" s="10"/>
      <c r="Y636" s="10"/>
      <c r="Z636" s="10"/>
      <c r="AA636" s="10"/>
      <c r="AB636" s="10"/>
    </row>
    <row r="637" spans="1:28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W637" s="10"/>
      <c r="X637" s="10"/>
      <c r="Y637" s="10"/>
      <c r="Z637" s="10"/>
      <c r="AA637" s="10"/>
      <c r="AB637" s="10"/>
    </row>
    <row r="638" spans="1:2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W638" s="10"/>
      <c r="X638" s="10"/>
      <c r="Y638" s="10"/>
      <c r="Z638" s="10"/>
      <c r="AA638" s="10"/>
      <c r="AB638" s="10"/>
    </row>
    <row r="639" spans="1:28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W639" s="10"/>
      <c r="X639" s="10"/>
      <c r="Y639" s="10"/>
      <c r="Z639" s="10"/>
      <c r="AA639" s="10"/>
      <c r="AB639" s="10"/>
    </row>
    <row r="640" spans="1:28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W640" s="10"/>
      <c r="X640" s="10"/>
      <c r="Y640" s="10"/>
      <c r="Z640" s="10"/>
      <c r="AA640" s="10"/>
      <c r="AB640" s="10"/>
    </row>
    <row r="641" spans="1:28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W641" s="10"/>
      <c r="X641" s="10"/>
      <c r="Y641" s="10"/>
      <c r="Z641" s="10"/>
      <c r="AA641" s="10"/>
      <c r="AB641" s="10"/>
    </row>
    <row r="642" spans="1:28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W642" s="10"/>
      <c r="X642" s="10"/>
      <c r="Y642" s="10"/>
      <c r="Z642" s="10"/>
      <c r="AA642" s="10"/>
      <c r="AB642" s="10"/>
    </row>
    <row r="643" spans="1:28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W643" s="10"/>
      <c r="X643" s="10"/>
      <c r="Y643" s="10"/>
      <c r="Z643" s="10"/>
      <c r="AA643" s="10"/>
      <c r="AB643" s="10"/>
    </row>
    <row r="644" spans="1:28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W644" s="10"/>
      <c r="X644" s="10"/>
      <c r="Y644" s="10"/>
      <c r="Z644" s="10"/>
      <c r="AA644" s="10"/>
      <c r="AB644" s="10"/>
    </row>
    <row r="645" spans="1:28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W645" s="10"/>
      <c r="X645" s="10"/>
      <c r="Y645" s="10"/>
      <c r="Z645" s="10"/>
      <c r="AA645" s="10"/>
      <c r="AB645" s="10"/>
    </row>
    <row r="646" spans="1:28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W646" s="10"/>
      <c r="X646" s="10"/>
      <c r="Y646" s="10"/>
      <c r="Z646" s="10"/>
      <c r="AA646" s="10"/>
      <c r="AB646" s="10"/>
    </row>
    <row r="647" spans="1:28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W647" s="10"/>
      <c r="X647" s="10"/>
      <c r="Y647" s="10"/>
      <c r="Z647" s="10"/>
      <c r="AA647" s="10"/>
      <c r="AB647" s="10"/>
    </row>
    <row r="648" spans="1:2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W648" s="10"/>
      <c r="X648" s="10"/>
      <c r="Y648" s="10"/>
      <c r="Z648" s="10"/>
      <c r="AA648" s="10"/>
      <c r="AB648" s="10"/>
    </row>
    <row r="649" spans="1:28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W649" s="10"/>
      <c r="X649" s="10"/>
      <c r="Y649" s="10"/>
      <c r="Z649" s="10"/>
      <c r="AA649" s="10"/>
      <c r="AB649" s="10"/>
    </row>
    <row r="650" spans="1:28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W650" s="10"/>
      <c r="X650" s="10"/>
      <c r="Y650" s="10"/>
      <c r="Z650" s="10"/>
      <c r="AA650" s="10"/>
      <c r="AB650" s="10"/>
    </row>
    <row r="651" spans="1:28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W651" s="10"/>
      <c r="X651" s="10"/>
      <c r="Y651" s="10"/>
      <c r="Z651" s="10"/>
      <c r="AA651" s="10"/>
      <c r="AB651" s="10"/>
    </row>
    <row r="652" spans="1:28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W652" s="10"/>
      <c r="X652" s="10"/>
      <c r="Y652" s="10"/>
      <c r="Z652" s="10"/>
      <c r="AA652" s="10"/>
      <c r="AB652" s="10"/>
    </row>
    <row r="653" spans="1:28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W653" s="10"/>
      <c r="X653" s="10"/>
      <c r="Y653" s="10"/>
      <c r="Z653" s="10"/>
      <c r="AA653" s="10"/>
      <c r="AB653" s="10"/>
    </row>
    <row r="654" spans="1:28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W654" s="10"/>
      <c r="X654" s="10"/>
      <c r="Y654" s="10"/>
      <c r="Z654" s="10"/>
      <c r="AA654" s="10"/>
      <c r="AB654" s="10"/>
    </row>
    <row r="655" spans="1:28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W655" s="10"/>
      <c r="X655" s="10"/>
      <c r="Y655" s="10"/>
      <c r="Z655" s="10"/>
      <c r="AA655" s="10"/>
      <c r="AB655" s="10"/>
    </row>
    <row r="656" spans="1:28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W656" s="10"/>
      <c r="X656" s="10"/>
      <c r="Y656" s="10"/>
      <c r="Z656" s="10"/>
      <c r="AA656" s="10"/>
      <c r="AB656" s="10"/>
    </row>
    <row r="657" spans="1:28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W657" s="10"/>
      <c r="X657" s="10"/>
      <c r="Y657" s="10"/>
      <c r="Z657" s="10"/>
      <c r="AA657" s="10"/>
      <c r="AB657" s="10"/>
    </row>
    <row r="658" spans="1:2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W658" s="10"/>
      <c r="X658" s="10"/>
      <c r="Y658" s="10"/>
      <c r="Z658" s="10"/>
      <c r="AA658" s="10"/>
      <c r="AB658" s="10"/>
    </row>
    <row r="659" spans="1:28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W659" s="10"/>
      <c r="X659" s="10"/>
      <c r="Y659" s="10"/>
      <c r="Z659" s="10"/>
      <c r="AA659" s="10"/>
      <c r="AB659" s="10"/>
    </row>
    <row r="660" spans="1:28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W660" s="10"/>
      <c r="X660" s="10"/>
      <c r="Y660" s="10"/>
      <c r="Z660" s="10"/>
      <c r="AA660" s="10"/>
      <c r="AB660" s="10"/>
    </row>
    <row r="661" spans="1:28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W661" s="10"/>
      <c r="X661" s="10"/>
      <c r="Y661" s="10"/>
      <c r="Z661" s="10"/>
      <c r="AA661" s="10"/>
      <c r="AB661" s="10"/>
    </row>
    <row r="662" spans="1:28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W662" s="10"/>
      <c r="X662" s="10"/>
      <c r="Y662" s="10"/>
      <c r="Z662" s="10"/>
      <c r="AA662" s="10"/>
      <c r="AB662" s="10"/>
    </row>
    <row r="663" spans="1:28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W663" s="10"/>
      <c r="X663" s="10"/>
      <c r="Y663" s="10"/>
      <c r="Z663" s="10"/>
      <c r="AA663" s="10"/>
      <c r="AB663" s="10"/>
    </row>
    <row r="664" spans="1:28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W664" s="10"/>
      <c r="X664" s="10"/>
      <c r="Y664" s="10"/>
      <c r="Z664" s="10"/>
      <c r="AA664" s="10"/>
      <c r="AB664" s="10"/>
    </row>
    <row r="665" spans="1:28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W665" s="10"/>
      <c r="X665" s="10"/>
      <c r="Y665" s="10"/>
      <c r="Z665" s="10"/>
      <c r="AA665" s="10"/>
      <c r="AB665" s="10"/>
    </row>
    <row r="666" spans="1:28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W666" s="10"/>
      <c r="X666" s="10"/>
      <c r="Y666" s="10"/>
      <c r="Z666" s="10"/>
      <c r="AA666" s="10"/>
      <c r="AB666" s="10"/>
    </row>
    <row r="667" spans="1:28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W667" s="10"/>
      <c r="X667" s="10"/>
      <c r="Y667" s="10"/>
      <c r="Z667" s="10"/>
      <c r="AA667" s="10"/>
      <c r="AB667" s="10"/>
    </row>
    <row r="668" spans="1:2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W668" s="10"/>
      <c r="X668" s="10"/>
      <c r="Y668" s="10"/>
      <c r="Z668" s="10"/>
      <c r="AA668" s="10"/>
      <c r="AB668" s="10"/>
    </row>
    <row r="669" spans="1:28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W669" s="10"/>
      <c r="X669" s="10"/>
      <c r="Y669" s="10"/>
      <c r="Z669" s="10"/>
      <c r="AA669" s="10"/>
      <c r="AB669" s="10"/>
    </row>
    <row r="670" spans="1:28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W670" s="10"/>
      <c r="X670" s="10"/>
      <c r="Y670" s="10"/>
      <c r="Z670" s="10"/>
      <c r="AA670" s="10"/>
      <c r="AB670" s="10"/>
    </row>
    <row r="671" spans="1:28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W671" s="10"/>
      <c r="X671" s="10"/>
      <c r="Y671" s="10"/>
      <c r="Z671" s="10"/>
      <c r="AA671" s="10"/>
      <c r="AB671" s="10"/>
    </row>
    <row r="672" spans="1:28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W672" s="10"/>
      <c r="X672" s="10"/>
      <c r="Y672" s="10"/>
      <c r="Z672" s="10"/>
      <c r="AA672" s="10"/>
      <c r="AB672" s="10"/>
    </row>
    <row r="673" spans="1:28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W673" s="10"/>
      <c r="X673" s="10"/>
      <c r="Y673" s="10"/>
      <c r="Z673" s="10"/>
      <c r="AA673" s="10"/>
      <c r="AB673" s="10"/>
    </row>
    <row r="674" spans="1:28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W674" s="10"/>
      <c r="X674" s="10"/>
      <c r="Y674" s="10"/>
      <c r="Z674" s="10"/>
      <c r="AA674" s="10"/>
      <c r="AB674" s="10"/>
    </row>
    <row r="675" spans="1:28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W675" s="10"/>
      <c r="X675" s="10"/>
      <c r="Y675" s="10"/>
      <c r="Z675" s="10"/>
      <c r="AA675" s="10"/>
      <c r="AB675" s="10"/>
    </row>
    <row r="676" spans="1:28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W676" s="10"/>
      <c r="X676" s="10"/>
      <c r="Y676" s="10"/>
      <c r="Z676" s="10"/>
      <c r="AA676" s="10"/>
      <c r="AB676" s="10"/>
    </row>
    <row r="677" spans="1:28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W677" s="10"/>
      <c r="X677" s="10"/>
      <c r="Y677" s="10"/>
      <c r="Z677" s="10"/>
      <c r="AA677" s="10"/>
      <c r="AB677" s="10"/>
    </row>
    <row r="678" spans="1:2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W678" s="10"/>
      <c r="X678" s="10"/>
      <c r="Y678" s="10"/>
      <c r="Z678" s="10"/>
      <c r="AA678" s="10"/>
      <c r="AB678" s="10"/>
    </row>
    <row r="679" spans="1:28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W679" s="10"/>
      <c r="X679" s="10"/>
      <c r="Y679" s="10"/>
      <c r="Z679" s="10"/>
      <c r="AA679" s="10"/>
      <c r="AB679" s="10"/>
    </row>
    <row r="680" spans="1:28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W680" s="10"/>
      <c r="X680" s="10"/>
      <c r="Y680" s="10"/>
      <c r="Z680" s="10"/>
      <c r="AA680" s="10"/>
      <c r="AB680" s="10"/>
    </row>
    <row r="681" spans="1:28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W681" s="10"/>
      <c r="X681" s="10"/>
      <c r="Y681" s="10"/>
      <c r="Z681" s="10"/>
      <c r="AA681" s="10"/>
      <c r="AB681" s="10"/>
    </row>
    <row r="682" spans="1:28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W682" s="10"/>
      <c r="X682" s="10"/>
      <c r="Y682" s="10"/>
      <c r="Z682" s="10"/>
      <c r="AA682" s="10"/>
      <c r="AB682" s="10"/>
    </row>
    <row r="683" spans="1:28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W683" s="10"/>
      <c r="X683" s="10"/>
      <c r="Y683" s="10"/>
      <c r="Z683" s="10"/>
      <c r="AA683" s="10"/>
      <c r="AB683" s="10"/>
    </row>
    <row r="684" spans="1:28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W684" s="10"/>
      <c r="X684" s="10"/>
      <c r="Y684" s="10"/>
      <c r="Z684" s="10"/>
      <c r="AA684" s="10"/>
      <c r="AB684" s="10"/>
    </row>
    <row r="685" spans="1:28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W685" s="10"/>
      <c r="X685" s="10"/>
      <c r="Y685" s="10"/>
      <c r="Z685" s="10"/>
      <c r="AA685" s="10"/>
      <c r="AB685" s="10"/>
    </row>
    <row r="686" spans="1:28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W686" s="10"/>
      <c r="X686" s="10"/>
      <c r="Y686" s="10"/>
      <c r="Z686" s="10"/>
      <c r="AA686" s="10"/>
      <c r="AB686" s="10"/>
    </row>
    <row r="687" spans="1:28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W687" s="10"/>
      <c r="X687" s="10"/>
      <c r="Y687" s="10"/>
      <c r="Z687" s="10"/>
      <c r="AA687" s="10"/>
      <c r="AB687" s="10"/>
    </row>
    <row r="688" spans="1:2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W688" s="10"/>
      <c r="X688" s="10"/>
      <c r="Y688" s="10"/>
      <c r="Z688" s="10"/>
      <c r="AA688" s="10"/>
      <c r="AB688" s="10"/>
    </row>
    <row r="689" spans="1:28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W689" s="10"/>
      <c r="X689" s="10"/>
      <c r="Y689" s="10"/>
      <c r="Z689" s="10"/>
      <c r="AA689" s="10"/>
      <c r="AB689" s="10"/>
    </row>
    <row r="690" spans="1:28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W690" s="10"/>
      <c r="X690" s="10"/>
      <c r="Y690" s="10"/>
      <c r="Z690" s="10"/>
      <c r="AA690" s="10"/>
      <c r="AB690" s="10"/>
    </row>
    <row r="691" spans="1:28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W691" s="10"/>
      <c r="X691" s="10"/>
      <c r="Y691" s="10"/>
      <c r="Z691" s="10"/>
      <c r="AA691" s="10"/>
      <c r="AB691" s="10"/>
    </row>
    <row r="692" spans="1:28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W692" s="10"/>
      <c r="X692" s="10"/>
      <c r="Y692" s="10"/>
      <c r="Z692" s="10"/>
      <c r="AA692" s="10"/>
      <c r="AB692" s="10"/>
    </row>
    <row r="693" spans="1:28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W693" s="10"/>
      <c r="X693" s="10"/>
      <c r="Y693" s="10"/>
      <c r="Z693" s="10"/>
      <c r="AA693" s="10"/>
      <c r="AB693" s="10"/>
    </row>
    <row r="694" spans="1:28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W694" s="10"/>
      <c r="X694" s="10"/>
      <c r="Y694" s="10"/>
      <c r="Z694" s="10"/>
      <c r="AA694" s="10"/>
      <c r="AB694" s="10"/>
    </row>
    <row r="695" spans="1:28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W695" s="10"/>
      <c r="X695" s="10"/>
      <c r="Y695" s="10"/>
      <c r="Z695" s="10"/>
      <c r="AA695" s="10"/>
      <c r="AB695" s="10"/>
    </row>
    <row r="696" spans="1:28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W696" s="10"/>
      <c r="X696" s="10"/>
      <c r="Y696" s="10"/>
      <c r="Z696" s="10"/>
      <c r="AA696" s="10"/>
      <c r="AB696" s="10"/>
    </row>
    <row r="697" spans="1:28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W697" s="10"/>
      <c r="X697" s="10"/>
      <c r="Y697" s="10"/>
      <c r="Z697" s="10"/>
      <c r="AA697" s="10"/>
      <c r="AB697" s="10"/>
    </row>
    <row r="698" spans="1:2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W698" s="10"/>
      <c r="X698" s="10"/>
      <c r="Y698" s="10"/>
      <c r="Z698" s="10"/>
      <c r="AA698" s="10"/>
      <c r="AB698" s="10"/>
    </row>
    <row r="699" spans="1:28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W699" s="10"/>
      <c r="X699" s="10"/>
      <c r="Y699" s="10"/>
      <c r="Z699" s="10"/>
      <c r="AA699" s="10"/>
      <c r="AB699" s="10"/>
    </row>
    <row r="700" spans="1:28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W700" s="10"/>
      <c r="X700" s="10"/>
      <c r="Y700" s="10"/>
      <c r="Z700" s="10"/>
      <c r="AA700" s="10"/>
      <c r="AB700" s="10"/>
    </row>
    <row r="701" spans="1:28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W701" s="10"/>
      <c r="X701" s="10"/>
      <c r="Y701" s="10"/>
      <c r="Z701" s="10"/>
      <c r="AA701" s="10"/>
      <c r="AB701" s="10"/>
    </row>
    <row r="702" spans="1:28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W702" s="10"/>
      <c r="X702" s="10"/>
      <c r="Y702" s="10"/>
      <c r="Z702" s="10"/>
      <c r="AA702" s="10"/>
      <c r="AB702" s="10"/>
    </row>
    <row r="703" spans="1:28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W703" s="10"/>
      <c r="X703" s="10"/>
      <c r="Y703" s="10"/>
      <c r="Z703" s="10"/>
      <c r="AA703" s="10"/>
      <c r="AB703" s="10"/>
    </row>
    <row r="704" spans="1:28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W704" s="10"/>
      <c r="X704" s="10"/>
      <c r="Y704" s="10"/>
      <c r="Z704" s="10"/>
      <c r="AA704" s="10"/>
      <c r="AB704" s="10"/>
    </row>
    <row r="705" spans="1:28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W705" s="10"/>
      <c r="X705" s="10"/>
      <c r="Y705" s="10"/>
      <c r="Z705" s="10"/>
      <c r="AA705" s="10"/>
      <c r="AB705" s="10"/>
    </row>
    <row r="706" spans="1:28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W706" s="10"/>
      <c r="X706" s="10"/>
      <c r="Y706" s="10"/>
      <c r="Z706" s="10"/>
      <c r="AA706" s="10"/>
      <c r="AB706" s="10"/>
    </row>
    <row r="707" spans="1:28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W707" s="10"/>
      <c r="X707" s="10"/>
      <c r="Y707" s="10"/>
      <c r="Z707" s="10"/>
      <c r="AA707" s="10"/>
      <c r="AB707" s="10"/>
    </row>
    <row r="708" spans="1:2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W708" s="10"/>
      <c r="X708" s="10"/>
      <c r="Y708" s="10"/>
      <c r="Z708" s="10"/>
      <c r="AA708" s="10"/>
      <c r="AB708" s="10"/>
    </row>
    <row r="709" spans="1:28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W709" s="10"/>
      <c r="X709" s="10"/>
      <c r="Y709" s="10"/>
      <c r="Z709" s="10"/>
      <c r="AA709" s="10"/>
      <c r="AB709" s="10"/>
    </row>
    <row r="710" spans="1:28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W710" s="10"/>
      <c r="X710" s="10"/>
      <c r="Y710" s="10"/>
      <c r="Z710" s="10"/>
      <c r="AA710" s="10"/>
      <c r="AB710" s="10"/>
    </row>
    <row r="711" spans="1:28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W711" s="10"/>
      <c r="X711" s="10"/>
      <c r="Y711" s="10"/>
      <c r="Z711" s="10"/>
      <c r="AA711" s="10"/>
      <c r="AB711" s="10"/>
    </row>
    <row r="712" spans="1:28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W712" s="10"/>
      <c r="X712" s="10"/>
      <c r="Y712" s="10"/>
      <c r="Z712" s="10"/>
      <c r="AA712" s="10"/>
      <c r="AB712" s="10"/>
    </row>
    <row r="713" spans="1:28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W713" s="10"/>
      <c r="X713" s="10"/>
      <c r="Y713" s="10"/>
      <c r="Z713" s="10"/>
      <c r="AA713" s="10"/>
      <c r="AB713" s="10"/>
    </row>
    <row r="714" spans="1:28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W714" s="10"/>
      <c r="X714" s="10"/>
      <c r="Y714" s="10"/>
      <c r="Z714" s="10"/>
      <c r="AA714" s="10"/>
      <c r="AB714" s="10"/>
    </row>
    <row r="715" spans="1:28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W715" s="10"/>
      <c r="X715" s="10"/>
      <c r="Y715" s="10"/>
      <c r="Z715" s="10"/>
      <c r="AA715" s="10"/>
      <c r="AB715" s="10"/>
    </row>
    <row r="716" spans="1:28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W716" s="10"/>
      <c r="X716" s="10"/>
      <c r="Y716" s="10"/>
      <c r="Z716" s="10"/>
      <c r="AA716" s="10"/>
      <c r="AB716" s="10"/>
    </row>
    <row r="717" spans="1:28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W717" s="10"/>
      <c r="X717" s="10"/>
      <c r="Y717" s="10"/>
      <c r="Z717" s="10"/>
      <c r="AA717" s="10"/>
      <c r="AB717" s="10"/>
    </row>
    <row r="718" spans="1:2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W718" s="10"/>
      <c r="X718" s="10"/>
      <c r="Y718" s="10"/>
      <c r="Z718" s="10"/>
      <c r="AA718" s="10"/>
      <c r="AB718" s="10"/>
    </row>
    <row r="719" spans="1:28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W719" s="10"/>
      <c r="X719" s="10"/>
      <c r="Y719" s="10"/>
      <c r="Z719" s="10"/>
      <c r="AA719" s="10"/>
      <c r="AB719" s="10"/>
    </row>
    <row r="720" spans="1:28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W720" s="10"/>
      <c r="X720" s="10"/>
      <c r="Y720" s="10"/>
      <c r="Z720" s="10"/>
      <c r="AA720" s="10"/>
      <c r="AB720" s="10"/>
    </row>
    <row r="721" spans="1:28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W721" s="10"/>
      <c r="X721" s="10"/>
      <c r="Y721" s="10"/>
      <c r="Z721" s="10"/>
      <c r="AA721" s="10"/>
      <c r="AB721" s="10"/>
    </row>
    <row r="722" spans="1:28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W722" s="10"/>
      <c r="X722" s="10"/>
      <c r="Y722" s="10"/>
      <c r="Z722" s="10"/>
      <c r="AA722" s="10"/>
      <c r="AB722" s="10"/>
    </row>
    <row r="723" spans="1:28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W723" s="10"/>
      <c r="X723" s="10"/>
      <c r="Y723" s="10"/>
      <c r="Z723" s="10"/>
      <c r="AA723" s="10"/>
      <c r="AB723" s="10"/>
    </row>
    <row r="724" spans="1:28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W724" s="10"/>
      <c r="X724" s="10"/>
      <c r="Y724" s="10"/>
      <c r="Z724" s="10"/>
      <c r="AA724" s="10"/>
      <c r="AB724" s="10"/>
    </row>
    <row r="725" spans="1:28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W725" s="10"/>
      <c r="X725" s="10"/>
      <c r="Y725" s="10"/>
      <c r="Z725" s="10"/>
      <c r="AA725" s="10"/>
      <c r="AB725" s="10"/>
    </row>
    <row r="726" spans="1:28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W726" s="10"/>
      <c r="X726" s="10"/>
      <c r="Y726" s="10"/>
      <c r="Z726" s="10"/>
      <c r="AA726" s="10"/>
      <c r="AB726" s="10"/>
    </row>
    <row r="727" spans="1:28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W727" s="10"/>
      <c r="X727" s="10"/>
      <c r="Y727" s="10"/>
      <c r="Z727" s="10"/>
      <c r="AA727" s="10"/>
      <c r="AB727" s="10"/>
    </row>
    <row r="728" spans="1: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W728" s="10"/>
      <c r="X728" s="10"/>
      <c r="Y728" s="10"/>
      <c r="Z728" s="10"/>
      <c r="AA728" s="10"/>
      <c r="AB728" s="10"/>
    </row>
    <row r="729" spans="1:28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W729" s="10"/>
      <c r="X729" s="10"/>
      <c r="Y729" s="10"/>
      <c r="Z729" s="10"/>
      <c r="AA729" s="10"/>
      <c r="AB729" s="10"/>
    </row>
    <row r="730" spans="1:28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W730" s="10"/>
      <c r="X730" s="10"/>
      <c r="Y730" s="10"/>
      <c r="Z730" s="10"/>
      <c r="AA730" s="10"/>
      <c r="AB730" s="10"/>
    </row>
    <row r="731" spans="1:28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W731" s="10"/>
      <c r="X731" s="10"/>
      <c r="Y731" s="10"/>
      <c r="Z731" s="10"/>
      <c r="AA731" s="10"/>
      <c r="AB731" s="10"/>
    </row>
    <row r="732" spans="1:28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W732" s="10"/>
      <c r="X732" s="10"/>
      <c r="Y732" s="10"/>
      <c r="Z732" s="10"/>
      <c r="AA732" s="10"/>
      <c r="AB732" s="10"/>
    </row>
    <row r="733" spans="1:28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W733" s="10"/>
      <c r="X733" s="10"/>
      <c r="Y733" s="10"/>
      <c r="Z733" s="10"/>
      <c r="AA733" s="10"/>
      <c r="AB733" s="10"/>
    </row>
    <row r="734" spans="1:28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W734" s="10"/>
      <c r="X734" s="10"/>
      <c r="Y734" s="10"/>
      <c r="Z734" s="10"/>
      <c r="AA734" s="10"/>
      <c r="AB734" s="10"/>
    </row>
    <row r="735" spans="1:28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W735" s="10"/>
      <c r="X735" s="10"/>
      <c r="Y735" s="10"/>
      <c r="Z735" s="10"/>
      <c r="AA735" s="10"/>
      <c r="AB735" s="10"/>
    </row>
    <row r="736" spans="1:28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W736" s="10"/>
      <c r="X736" s="10"/>
      <c r="Y736" s="10"/>
      <c r="Z736" s="10"/>
      <c r="AA736" s="10"/>
      <c r="AB736" s="10"/>
    </row>
    <row r="737" spans="1:28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W737" s="10"/>
      <c r="X737" s="10"/>
      <c r="Y737" s="10"/>
      <c r="Z737" s="10"/>
      <c r="AA737" s="10"/>
      <c r="AB737" s="10"/>
    </row>
    <row r="738" spans="1:2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W738" s="10"/>
      <c r="X738" s="10"/>
      <c r="Y738" s="10"/>
      <c r="Z738" s="10"/>
      <c r="AA738" s="10"/>
      <c r="AB738" s="10"/>
    </row>
    <row r="739" spans="1:28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W739" s="10"/>
      <c r="X739" s="10"/>
      <c r="Y739" s="10"/>
      <c r="Z739" s="10"/>
      <c r="AA739" s="10"/>
      <c r="AB739" s="10"/>
    </row>
    <row r="740" spans="1:28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W740" s="10"/>
      <c r="X740" s="10"/>
      <c r="Y740" s="10"/>
      <c r="Z740" s="10"/>
      <c r="AA740" s="10"/>
      <c r="AB740" s="10"/>
    </row>
    <row r="741" spans="1:28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W741" s="10"/>
      <c r="X741" s="10"/>
      <c r="Y741" s="10"/>
      <c r="Z741" s="10"/>
      <c r="AA741" s="10"/>
      <c r="AB741" s="10"/>
    </row>
    <row r="742" spans="1:28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W742" s="10"/>
      <c r="X742" s="10"/>
      <c r="Y742" s="10"/>
      <c r="Z742" s="10"/>
      <c r="AA742" s="10"/>
      <c r="AB742" s="10"/>
    </row>
    <row r="743" spans="1:28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W743" s="10"/>
      <c r="X743" s="10"/>
      <c r="Y743" s="10"/>
      <c r="Z743" s="10"/>
      <c r="AA743" s="10"/>
      <c r="AB743" s="10"/>
    </row>
    <row r="744" spans="1:28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W744" s="10"/>
      <c r="X744" s="10"/>
      <c r="Y744" s="10"/>
      <c r="Z744" s="10"/>
      <c r="AA744" s="10"/>
      <c r="AB744" s="10"/>
    </row>
    <row r="745" spans="1:28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W745" s="10"/>
      <c r="X745" s="10"/>
      <c r="Y745" s="10"/>
      <c r="Z745" s="10"/>
      <c r="AA745" s="10"/>
      <c r="AB745" s="10"/>
    </row>
    <row r="746" spans="1:28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W746" s="10"/>
      <c r="X746" s="10"/>
      <c r="Y746" s="10"/>
      <c r="Z746" s="10"/>
      <c r="AA746" s="10"/>
      <c r="AB746" s="10"/>
    </row>
    <row r="747" spans="1:28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W747" s="10"/>
      <c r="X747" s="10"/>
      <c r="Y747" s="10"/>
      <c r="Z747" s="10"/>
      <c r="AA747" s="10"/>
      <c r="AB747" s="10"/>
    </row>
    <row r="748" spans="1:2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W748" s="10"/>
      <c r="X748" s="10"/>
      <c r="Y748" s="10"/>
      <c r="Z748" s="10"/>
      <c r="AA748" s="10"/>
      <c r="AB748" s="10"/>
    </row>
    <row r="749" spans="1:28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W749" s="10"/>
      <c r="X749" s="10"/>
      <c r="Y749" s="10"/>
      <c r="Z749" s="10"/>
      <c r="AA749" s="10"/>
      <c r="AB749" s="10"/>
    </row>
    <row r="750" spans="1:28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W750" s="10"/>
      <c r="X750" s="10"/>
      <c r="Y750" s="10"/>
      <c r="Z750" s="10"/>
      <c r="AA750" s="10"/>
      <c r="AB750" s="10"/>
    </row>
    <row r="751" spans="1:28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W751" s="10"/>
      <c r="X751" s="10"/>
      <c r="Y751" s="10"/>
      <c r="Z751" s="10"/>
      <c r="AA751" s="10"/>
      <c r="AB751" s="10"/>
    </row>
    <row r="752" spans="1:28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W752" s="10"/>
      <c r="X752" s="10"/>
      <c r="Y752" s="10"/>
      <c r="Z752" s="10"/>
      <c r="AA752" s="10"/>
      <c r="AB752" s="10"/>
    </row>
    <row r="753" spans="1:28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W753" s="10"/>
      <c r="X753" s="10"/>
      <c r="Y753" s="10"/>
      <c r="Z753" s="10"/>
      <c r="AA753" s="10"/>
      <c r="AB753" s="10"/>
    </row>
    <row r="754" spans="1:28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W754" s="10"/>
      <c r="X754" s="10"/>
      <c r="Y754" s="10"/>
      <c r="Z754" s="10"/>
      <c r="AA754" s="10"/>
      <c r="AB754" s="10"/>
    </row>
    <row r="755" spans="1:28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W755" s="10"/>
      <c r="X755" s="10"/>
      <c r="Y755" s="10"/>
      <c r="Z755" s="10"/>
      <c r="AA755" s="10"/>
      <c r="AB755" s="10"/>
    </row>
    <row r="756" spans="1:28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W756" s="10"/>
      <c r="X756" s="10"/>
      <c r="Y756" s="10"/>
      <c r="Z756" s="10"/>
      <c r="AA756" s="10"/>
      <c r="AB756" s="10"/>
    </row>
    <row r="757" spans="1:28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W757" s="10"/>
      <c r="X757" s="10"/>
      <c r="Y757" s="10"/>
      <c r="Z757" s="10"/>
      <c r="AA757" s="10"/>
      <c r="AB757" s="10"/>
    </row>
    <row r="758" spans="1:2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W758" s="10"/>
      <c r="X758" s="10"/>
      <c r="Y758" s="10"/>
      <c r="Z758" s="10"/>
      <c r="AA758" s="10"/>
      <c r="AB758" s="10"/>
    </row>
    <row r="759" spans="1:28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W759" s="10"/>
      <c r="X759" s="10"/>
      <c r="Y759" s="10"/>
      <c r="Z759" s="10"/>
      <c r="AA759" s="10"/>
      <c r="AB759" s="10"/>
    </row>
    <row r="760" spans="1:28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W760" s="10"/>
      <c r="X760" s="10"/>
      <c r="Y760" s="10"/>
      <c r="Z760" s="10"/>
      <c r="AA760" s="10"/>
      <c r="AB760" s="10"/>
    </row>
    <row r="761" spans="1:28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W761" s="10"/>
      <c r="X761" s="10"/>
      <c r="Y761" s="10"/>
      <c r="Z761" s="10"/>
      <c r="AA761" s="10"/>
      <c r="AB761" s="10"/>
    </row>
    <row r="762" spans="1:28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W762" s="10"/>
      <c r="X762" s="10"/>
      <c r="Y762" s="10"/>
      <c r="Z762" s="10"/>
      <c r="AA762" s="10"/>
      <c r="AB762" s="10"/>
    </row>
    <row r="763" spans="1:28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W763" s="10"/>
      <c r="X763" s="10"/>
      <c r="Y763" s="10"/>
      <c r="Z763" s="10"/>
      <c r="AA763" s="10"/>
      <c r="AB763" s="10"/>
    </row>
    <row r="764" spans="1:28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W764" s="10"/>
      <c r="X764" s="10"/>
      <c r="Y764" s="10"/>
      <c r="Z764" s="10"/>
      <c r="AA764" s="10"/>
      <c r="AB764" s="10"/>
    </row>
    <row r="765" spans="1:28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W765" s="10"/>
      <c r="X765" s="10"/>
      <c r="Y765" s="10"/>
      <c r="Z765" s="10"/>
      <c r="AA765" s="10"/>
      <c r="AB765" s="10"/>
    </row>
    <row r="766" spans="1:28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W766" s="10"/>
      <c r="X766" s="10"/>
      <c r="Y766" s="10"/>
      <c r="Z766" s="10"/>
      <c r="AA766" s="10"/>
      <c r="AB766" s="10"/>
    </row>
    <row r="767" spans="1:28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W767" s="10"/>
      <c r="X767" s="10"/>
      <c r="Y767" s="10"/>
      <c r="Z767" s="10"/>
      <c r="AA767" s="10"/>
      <c r="AB767" s="10"/>
    </row>
    <row r="768" spans="1:2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W768" s="10"/>
      <c r="X768" s="10"/>
      <c r="Y768" s="10"/>
      <c r="Z768" s="10"/>
      <c r="AA768" s="10"/>
      <c r="AB768" s="10"/>
    </row>
    <row r="769" spans="1:28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W769" s="10"/>
      <c r="X769" s="10"/>
      <c r="Y769" s="10"/>
      <c r="Z769" s="10"/>
      <c r="AA769" s="10"/>
      <c r="AB769" s="10"/>
    </row>
    <row r="770" spans="1:28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W770" s="10"/>
      <c r="X770" s="10"/>
      <c r="Y770" s="10"/>
      <c r="Z770" s="10"/>
      <c r="AA770" s="10"/>
      <c r="AB770" s="10"/>
    </row>
    <row r="771" spans="1:28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W771" s="10"/>
      <c r="X771" s="10"/>
      <c r="Y771" s="10"/>
      <c r="Z771" s="10"/>
      <c r="AA771" s="10"/>
      <c r="AB771" s="10"/>
    </row>
    <row r="772" spans="1:28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W772" s="10"/>
      <c r="X772" s="10"/>
      <c r="Y772" s="10"/>
      <c r="Z772" s="10"/>
      <c r="AA772" s="10"/>
      <c r="AB772" s="10"/>
    </row>
    <row r="773" spans="1:28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W773" s="10"/>
      <c r="X773" s="10"/>
      <c r="Y773" s="10"/>
      <c r="Z773" s="10"/>
      <c r="AA773" s="10"/>
      <c r="AB773" s="10"/>
    </row>
    <row r="774" spans="1:28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W774" s="10"/>
      <c r="X774" s="10"/>
      <c r="Y774" s="10"/>
      <c r="Z774" s="10"/>
      <c r="AA774" s="10"/>
      <c r="AB774" s="10"/>
    </row>
    <row r="775" spans="1:28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W775" s="10"/>
      <c r="X775" s="10"/>
      <c r="Y775" s="10"/>
      <c r="Z775" s="10"/>
      <c r="AA775" s="10"/>
      <c r="AB775" s="10"/>
    </row>
    <row r="776" spans="1:28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W776" s="10"/>
      <c r="X776" s="10"/>
      <c r="Y776" s="10"/>
      <c r="Z776" s="10"/>
      <c r="AA776" s="10"/>
      <c r="AB776" s="10"/>
    </row>
    <row r="777" spans="1:28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W777" s="10"/>
      <c r="X777" s="10"/>
      <c r="Y777" s="10"/>
      <c r="Z777" s="10"/>
      <c r="AA777" s="10"/>
      <c r="AB777" s="10"/>
    </row>
    <row r="778" spans="1:2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W778" s="10"/>
      <c r="X778" s="10"/>
      <c r="Y778" s="10"/>
      <c r="Z778" s="10"/>
      <c r="AA778" s="10"/>
      <c r="AB778" s="10"/>
    </row>
    <row r="779" spans="1:28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W779" s="10"/>
      <c r="X779" s="10"/>
      <c r="Y779" s="10"/>
      <c r="Z779" s="10"/>
      <c r="AA779" s="10"/>
      <c r="AB779" s="10"/>
    </row>
    <row r="780" spans="1:28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W780" s="10"/>
      <c r="X780" s="10"/>
      <c r="Y780" s="10"/>
      <c r="Z780" s="10"/>
      <c r="AA780" s="10"/>
      <c r="AB780" s="10"/>
    </row>
    <row r="781" spans="1:28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W781" s="10"/>
      <c r="X781" s="10"/>
      <c r="Y781" s="10"/>
      <c r="Z781" s="10"/>
      <c r="AA781" s="10"/>
      <c r="AB781" s="10"/>
    </row>
    <row r="782" spans="1:28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W782" s="10"/>
      <c r="X782" s="10"/>
      <c r="Y782" s="10"/>
      <c r="Z782" s="10"/>
      <c r="AA782" s="10"/>
      <c r="AB782" s="10"/>
    </row>
    <row r="783" spans="1:28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W783" s="10"/>
      <c r="X783" s="10"/>
      <c r="Y783" s="10"/>
      <c r="Z783" s="10"/>
      <c r="AA783" s="10"/>
      <c r="AB783" s="10"/>
    </row>
    <row r="784" spans="1:28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W784" s="10"/>
      <c r="X784" s="10"/>
      <c r="Y784" s="10"/>
      <c r="Z784" s="10"/>
      <c r="AA784" s="10"/>
      <c r="AB784" s="10"/>
    </row>
    <row r="785" spans="1:28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W785" s="10"/>
      <c r="X785" s="10"/>
      <c r="Y785" s="10"/>
      <c r="Z785" s="10"/>
      <c r="AA785" s="10"/>
      <c r="AB785" s="10"/>
    </row>
    <row r="786" spans="1:28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W786" s="10"/>
      <c r="X786" s="10"/>
      <c r="Y786" s="10"/>
      <c r="Z786" s="10"/>
      <c r="AA786" s="10"/>
      <c r="AB786" s="10"/>
    </row>
    <row r="787" spans="1:28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W787" s="10"/>
      <c r="X787" s="10"/>
      <c r="Y787" s="10"/>
      <c r="Z787" s="10"/>
      <c r="AA787" s="10"/>
      <c r="AB787" s="10"/>
    </row>
    <row r="788" spans="1:2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W788" s="10"/>
      <c r="X788" s="10"/>
      <c r="Y788" s="10"/>
      <c r="Z788" s="10"/>
      <c r="AA788" s="10"/>
      <c r="AB788" s="10"/>
    </row>
    <row r="789" spans="1:28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W789" s="10"/>
      <c r="X789" s="10"/>
      <c r="Y789" s="10"/>
      <c r="Z789" s="10"/>
      <c r="AA789" s="10"/>
      <c r="AB789" s="10"/>
    </row>
    <row r="790" spans="1:28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W790" s="10"/>
      <c r="X790" s="10"/>
      <c r="Y790" s="10"/>
      <c r="Z790" s="10"/>
      <c r="AA790" s="10"/>
      <c r="AB790" s="10"/>
    </row>
    <row r="791" spans="1:28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W791" s="10"/>
      <c r="X791" s="10"/>
      <c r="Y791" s="10"/>
      <c r="Z791" s="10"/>
      <c r="AA791" s="10"/>
      <c r="AB791" s="10"/>
    </row>
    <row r="792" spans="1:28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W792" s="10"/>
      <c r="X792" s="10"/>
      <c r="Y792" s="10"/>
      <c r="Z792" s="10"/>
      <c r="AA792" s="10"/>
      <c r="AB792" s="10"/>
    </row>
    <row r="793" spans="1:28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W793" s="10"/>
      <c r="X793" s="10"/>
      <c r="Y793" s="10"/>
      <c r="Z793" s="10"/>
      <c r="AA793" s="10"/>
      <c r="AB793" s="10"/>
    </row>
    <row r="794" spans="1:28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W794" s="10"/>
      <c r="X794" s="10"/>
      <c r="Y794" s="10"/>
      <c r="Z794" s="10"/>
      <c r="AA794" s="10"/>
      <c r="AB794" s="10"/>
    </row>
    <row r="795" spans="1:28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W795" s="10"/>
      <c r="X795" s="10"/>
      <c r="Y795" s="10"/>
      <c r="Z795" s="10"/>
      <c r="AA795" s="10"/>
      <c r="AB795" s="10"/>
    </row>
    <row r="796" spans="1:28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W796" s="10"/>
      <c r="X796" s="10"/>
      <c r="Y796" s="10"/>
      <c r="Z796" s="10"/>
      <c r="AA796" s="10"/>
      <c r="AB796" s="10"/>
    </row>
    <row r="797" spans="1:28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W797" s="10"/>
      <c r="X797" s="10"/>
      <c r="Y797" s="10"/>
      <c r="Z797" s="10"/>
      <c r="AA797" s="10"/>
      <c r="AB797" s="10"/>
    </row>
    <row r="798" spans="1:2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W798" s="10"/>
      <c r="X798" s="10"/>
      <c r="Y798" s="10"/>
      <c r="Z798" s="10"/>
      <c r="AA798" s="10"/>
      <c r="AB798" s="10"/>
    </row>
    <row r="799" spans="1:28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W799" s="10"/>
      <c r="X799" s="10"/>
      <c r="Y799" s="10"/>
      <c r="Z799" s="10"/>
      <c r="AA799" s="10"/>
      <c r="AB799" s="10"/>
    </row>
    <row r="800" spans="1:28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W800" s="10"/>
      <c r="X800" s="10"/>
      <c r="Y800" s="10"/>
      <c r="Z800" s="10"/>
      <c r="AA800" s="10"/>
      <c r="AB800" s="10"/>
    </row>
    <row r="801" spans="1:28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W801" s="10"/>
      <c r="X801" s="10"/>
      <c r="Y801" s="10"/>
      <c r="Z801" s="10"/>
      <c r="AA801" s="10"/>
      <c r="AB801" s="10"/>
    </row>
    <row r="802" spans="1:28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W802" s="10"/>
      <c r="X802" s="10"/>
      <c r="Y802" s="10"/>
      <c r="Z802" s="10"/>
      <c r="AA802" s="10"/>
      <c r="AB802" s="10"/>
    </row>
    <row r="803" spans="1:28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W803" s="10"/>
      <c r="X803" s="10"/>
      <c r="Y803" s="10"/>
      <c r="Z803" s="10"/>
      <c r="AA803" s="10"/>
      <c r="AB803" s="10"/>
    </row>
    <row r="804" spans="1:28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W804" s="10"/>
      <c r="X804" s="10"/>
      <c r="Y804" s="10"/>
      <c r="Z804" s="10"/>
      <c r="AA804" s="10"/>
      <c r="AB804" s="10"/>
    </row>
    <row r="805" spans="1:28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W805" s="10"/>
      <c r="X805" s="10"/>
      <c r="Y805" s="10"/>
      <c r="Z805" s="10"/>
      <c r="AA805" s="10"/>
      <c r="AB805" s="10"/>
    </row>
    <row r="806" spans="1:28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W806" s="10"/>
      <c r="X806" s="10"/>
      <c r="Y806" s="10"/>
      <c r="Z806" s="10"/>
      <c r="AA806" s="10"/>
      <c r="AB806" s="10"/>
    </row>
    <row r="807" spans="1:28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W807" s="10"/>
      <c r="X807" s="10"/>
      <c r="Y807" s="10"/>
      <c r="Z807" s="10"/>
      <c r="AA807" s="10"/>
      <c r="AB807" s="10"/>
    </row>
    <row r="808" spans="1:2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W808" s="10"/>
      <c r="X808" s="10"/>
      <c r="Y808" s="10"/>
      <c r="Z808" s="10"/>
      <c r="AA808" s="10"/>
      <c r="AB808" s="10"/>
    </row>
    <row r="809" spans="1:28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W809" s="10"/>
      <c r="X809" s="10"/>
      <c r="Y809" s="10"/>
      <c r="Z809" s="10"/>
      <c r="AA809" s="10"/>
      <c r="AB809" s="10"/>
    </row>
    <row r="810" spans="1:28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W810" s="10"/>
      <c r="X810" s="10"/>
      <c r="Y810" s="10"/>
      <c r="Z810" s="10"/>
      <c r="AA810" s="10"/>
      <c r="AB810" s="10"/>
    </row>
    <row r="811" spans="1:28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W811" s="10"/>
      <c r="X811" s="10"/>
      <c r="Y811" s="10"/>
      <c r="Z811" s="10"/>
      <c r="AA811" s="10"/>
      <c r="AB811" s="10"/>
    </row>
    <row r="812" spans="1:28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W812" s="10"/>
      <c r="X812" s="10"/>
      <c r="Y812" s="10"/>
      <c r="Z812" s="10"/>
      <c r="AA812" s="10"/>
      <c r="AB812" s="10"/>
    </row>
    <row r="813" spans="1:28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W813" s="10"/>
      <c r="X813" s="10"/>
      <c r="Y813" s="10"/>
      <c r="Z813" s="10"/>
      <c r="AA813" s="10"/>
      <c r="AB813" s="10"/>
    </row>
    <row r="814" spans="1:28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W814" s="10"/>
      <c r="X814" s="10"/>
      <c r="Y814" s="10"/>
      <c r="Z814" s="10"/>
      <c r="AA814" s="10"/>
      <c r="AB814" s="10"/>
    </row>
    <row r="815" spans="1:28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W815" s="10"/>
      <c r="X815" s="10"/>
      <c r="Y815" s="10"/>
      <c r="Z815" s="10"/>
      <c r="AA815" s="10"/>
      <c r="AB815" s="10"/>
    </row>
    <row r="816" spans="1:28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W816" s="10"/>
      <c r="X816" s="10"/>
      <c r="Y816" s="10"/>
      <c r="Z816" s="10"/>
      <c r="AA816" s="10"/>
      <c r="AB816" s="10"/>
    </row>
    <row r="817" spans="1:28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W817" s="10"/>
      <c r="X817" s="10"/>
      <c r="Y817" s="10"/>
      <c r="Z817" s="10"/>
      <c r="AA817" s="10"/>
      <c r="AB817" s="10"/>
    </row>
    <row r="818" spans="1:2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W818" s="10"/>
      <c r="X818" s="10"/>
      <c r="Y818" s="10"/>
      <c r="Z818" s="10"/>
      <c r="AA818" s="10"/>
      <c r="AB818" s="10"/>
    </row>
    <row r="819" spans="1:28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W819" s="10"/>
      <c r="X819" s="10"/>
      <c r="Y819" s="10"/>
      <c r="Z819" s="10"/>
      <c r="AA819" s="10"/>
      <c r="AB819" s="10"/>
    </row>
    <row r="820" spans="1:28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W820" s="10"/>
      <c r="X820" s="10"/>
      <c r="Y820" s="10"/>
      <c r="Z820" s="10"/>
      <c r="AA820" s="10"/>
      <c r="AB820" s="10"/>
    </row>
    <row r="821" spans="1:28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W821" s="10"/>
      <c r="X821" s="10"/>
      <c r="Y821" s="10"/>
      <c r="Z821" s="10"/>
      <c r="AA821" s="10"/>
      <c r="AB821" s="10"/>
    </row>
    <row r="822" spans="1:28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W822" s="10"/>
      <c r="X822" s="10"/>
      <c r="Y822" s="10"/>
      <c r="Z822" s="10"/>
      <c r="AA822" s="10"/>
      <c r="AB822" s="10"/>
    </row>
    <row r="823" spans="1:28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W823" s="10"/>
      <c r="X823" s="10"/>
      <c r="Y823" s="10"/>
      <c r="Z823" s="10"/>
      <c r="AA823" s="10"/>
      <c r="AB823" s="10"/>
    </row>
    <row r="824" spans="1:28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W824" s="10"/>
      <c r="X824" s="10"/>
      <c r="Y824" s="10"/>
      <c r="Z824" s="10"/>
      <c r="AA824" s="10"/>
      <c r="AB824" s="10"/>
    </row>
    <row r="825" spans="1:28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W825" s="10"/>
      <c r="X825" s="10"/>
      <c r="Y825" s="10"/>
      <c r="Z825" s="10"/>
      <c r="AA825" s="10"/>
      <c r="AB825" s="10"/>
    </row>
    <row r="826" spans="1:28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W826" s="10"/>
      <c r="X826" s="10"/>
      <c r="Y826" s="10"/>
      <c r="Z826" s="10"/>
      <c r="AA826" s="10"/>
      <c r="AB826" s="10"/>
    </row>
    <row r="827" spans="1:28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W827" s="10"/>
      <c r="X827" s="10"/>
      <c r="Y827" s="10"/>
      <c r="Z827" s="10"/>
      <c r="AA827" s="10"/>
      <c r="AB827" s="10"/>
    </row>
    <row r="828" spans="1: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W828" s="10"/>
      <c r="X828" s="10"/>
      <c r="Y828" s="10"/>
      <c r="Z828" s="10"/>
      <c r="AA828" s="10"/>
      <c r="AB828" s="10"/>
    </row>
    <row r="829" spans="1:28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W829" s="10"/>
      <c r="X829" s="10"/>
      <c r="Y829" s="10"/>
      <c r="Z829" s="10"/>
      <c r="AA829" s="10"/>
      <c r="AB829" s="10"/>
    </row>
    <row r="830" spans="1:28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W830" s="10"/>
      <c r="X830" s="10"/>
      <c r="Y830" s="10"/>
      <c r="Z830" s="10"/>
      <c r="AA830" s="10"/>
      <c r="AB830" s="10"/>
    </row>
    <row r="831" spans="1:28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W831" s="10"/>
      <c r="X831" s="10"/>
      <c r="Y831" s="10"/>
      <c r="Z831" s="10"/>
      <c r="AA831" s="10"/>
      <c r="AB831" s="10"/>
    </row>
    <row r="832" spans="1:28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W832" s="10"/>
      <c r="X832" s="10"/>
      <c r="Y832" s="10"/>
      <c r="Z832" s="10"/>
      <c r="AA832" s="10"/>
      <c r="AB832" s="10"/>
    </row>
    <row r="833" spans="1:28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W833" s="10"/>
      <c r="X833" s="10"/>
      <c r="Y833" s="10"/>
      <c r="Z833" s="10"/>
      <c r="AA833" s="10"/>
      <c r="AB833" s="10"/>
    </row>
    <row r="834" spans="1:28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W834" s="10"/>
      <c r="X834" s="10"/>
      <c r="Y834" s="10"/>
      <c r="Z834" s="10"/>
      <c r="AA834" s="10"/>
      <c r="AB834" s="10"/>
    </row>
    <row r="835" spans="1:28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W835" s="10"/>
      <c r="X835" s="10"/>
      <c r="Y835" s="10"/>
      <c r="Z835" s="10"/>
      <c r="AA835" s="10"/>
      <c r="AB835" s="10"/>
    </row>
    <row r="836" spans="1:28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W836" s="10"/>
      <c r="X836" s="10"/>
      <c r="Y836" s="10"/>
      <c r="Z836" s="10"/>
      <c r="AA836" s="10"/>
      <c r="AB836" s="10"/>
    </row>
    <row r="837" spans="1:28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W837" s="10"/>
      <c r="X837" s="10"/>
      <c r="Y837" s="10"/>
      <c r="Z837" s="10"/>
      <c r="AA837" s="10"/>
      <c r="AB837" s="10"/>
    </row>
    <row r="838" spans="1:2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W838" s="10"/>
      <c r="X838" s="10"/>
      <c r="Y838" s="10"/>
      <c r="Z838" s="10"/>
      <c r="AA838" s="10"/>
      <c r="AB838" s="10"/>
    </row>
    <row r="839" spans="1:28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W839" s="10"/>
      <c r="X839" s="10"/>
      <c r="Y839" s="10"/>
      <c r="Z839" s="10"/>
      <c r="AA839" s="10"/>
      <c r="AB839" s="10"/>
    </row>
    <row r="840" spans="1:28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W840" s="10"/>
      <c r="X840" s="10"/>
      <c r="Y840" s="10"/>
      <c r="Z840" s="10"/>
      <c r="AA840" s="10"/>
      <c r="AB840" s="10"/>
    </row>
    <row r="841" spans="1:28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W841" s="10"/>
      <c r="X841" s="10"/>
      <c r="Y841" s="10"/>
      <c r="Z841" s="10"/>
      <c r="AA841" s="10"/>
      <c r="AB841" s="10"/>
    </row>
    <row r="842" spans="1:28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W842" s="10"/>
      <c r="X842" s="10"/>
      <c r="Y842" s="10"/>
      <c r="Z842" s="10"/>
      <c r="AA842" s="10"/>
      <c r="AB842" s="10"/>
    </row>
    <row r="843" spans="1:28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W843" s="10"/>
      <c r="X843" s="10"/>
      <c r="Y843" s="10"/>
      <c r="Z843" s="10"/>
      <c r="AA843" s="10"/>
      <c r="AB843" s="10"/>
    </row>
    <row r="844" spans="1:28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W844" s="10"/>
      <c r="X844" s="10"/>
      <c r="Y844" s="10"/>
      <c r="Z844" s="10"/>
      <c r="AA844" s="10"/>
      <c r="AB844" s="10"/>
    </row>
    <row r="845" spans="1:28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W845" s="10"/>
      <c r="X845" s="10"/>
      <c r="Y845" s="10"/>
      <c r="Z845" s="10"/>
      <c r="AA845" s="10"/>
      <c r="AB845" s="10"/>
    </row>
    <row r="846" spans="1:28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W846" s="10"/>
      <c r="X846" s="10"/>
      <c r="Y846" s="10"/>
      <c r="Z846" s="10"/>
      <c r="AA846" s="10"/>
      <c r="AB846" s="10"/>
    </row>
    <row r="847" spans="1:28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W847" s="10"/>
      <c r="X847" s="10"/>
      <c r="Y847" s="10"/>
      <c r="Z847" s="10"/>
      <c r="AA847" s="10"/>
      <c r="AB847" s="10"/>
    </row>
    <row r="848" spans="1:2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W848" s="10"/>
      <c r="X848" s="10"/>
      <c r="Y848" s="10"/>
      <c r="Z848" s="10"/>
      <c r="AA848" s="10"/>
      <c r="AB848" s="10"/>
    </row>
    <row r="849" spans="1:28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W849" s="10"/>
      <c r="X849" s="10"/>
      <c r="Y849" s="10"/>
      <c r="Z849" s="10"/>
      <c r="AA849" s="10"/>
      <c r="AB849" s="10"/>
    </row>
    <row r="850" spans="1:28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W850" s="10"/>
      <c r="X850" s="10"/>
      <c r="Y850" s="10"/>
      <c r="Z850" s="10"/>
      <c r="AA850" s="10"/>
      <c r="AB850" s="10"/>
    </row>
    <row r="851" spans="1:28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W851" s="10"/>
      <c r="X851" s="10"/>
      <c r="Y851" s="10"/>
      <c r="Z851" s="10"/>
      <c r="AA851" s="10"/>
      <c r="AB851" s="10"/>
    </row>
    <row r="852" spans="1:28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W852" s="10"/>
      <c r="X852" s="10"/>
      <c r="Y852" s="10"/>
      <c r="Z852" s="10"/>
      <c r="AA852" s="10"/>
      <c r="AB852" s="10"/>
    </row>
    <row r="853" spans="1:28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W853" s="10"/>
      <c r="X853" s="10"/>
      <c r="Y853" s="10"/>
      <c r="Z853" s="10"/>
      <c r="AA853" s="10"/>
      <c r="AB853" s="10"/>
    </row>
    <row r="854" spans="1:28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W854" s="10"/>
      <c r="X854" s="10"/>
      <c r="Y854" s="10"/>
      <c r="Z854" s="10"/>
      <c r="AA854" s="10"/>
      <c r="AB854" s="10"/>
    </row>
    <row r="855" spans="1:28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W855" s="10"/>
      <c r="X855" s="10"/>
      <c r="Y855" s="10"/>
      <c r="Z855" s="10"/>
      <c r="AA855" s="10"/>
      <c r="AB855" s="10"/>
    </row>
    <row r="856" spans="1:28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W856" s="10"/>
      <c r="X856" s="10"/>
      <c r="Y856" s="10"/>
      <c r="Z856" s="10"/>
      <c r="AA856" s="10"/>
      <c r="AB856" s="10"/>
    </row>
    <row r="857" spans="1:28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W857" s="10"/>
      <c r="X857" s="10"/>
      <c r="Y857" s="10"/>
      <c r="Z857" s="10"/>
      <c r="AA857" s="10"/>
      <c r="AB857" s="10"/>
    </row>
    <row r="858" spans="1:2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W858" s="10"/>
      <c r="X858" s="10"/>
      <c r="Y858" s="10"/>
      <c r="Z858" s="10"/>
      <c r="AA858" s="10"/>
      <c r="AB858" s="10"/>
    </row>
    <row r="859" spans="1:28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W859" s="10"/>
      <c r="X859" s="10"/>
      <c r="Y859" s="10"/>
      <c r="Z859" s="10"/>
      <c r="AA859" s="10"/>
      <c r="AB859" s="10"/>
    </row>
    <row r="860" spans="1:28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W860" s="10"/>
      <c r="X860" s="10"/>
      <c r="Y860" s="10"/>
      <c r="Z860" s="10"/>
      <c r="AA860" s="10"/>
      <c r="AB860" s="10"/>
    </row>
    <row r="861" spans="1:28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W861" s="10"/>
      <c r="X861" s="10"/>
      <c r="Y861" s="10"/>
      <c r="Z861" s="10"/>
      <c r="AA861" s="10"/>
      <c r="AB861" s="10"/>
    </row>
    <row r="862" spans="1:28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W862" s="10"/>
      <c r="X862" s="10"/>
      <c r="Y862" s="10"/>
      <c r="Z862" s="10"/>
      <c r="AA862" s="10"/>
      <c r="AB862" s="10"/>
    </row>
    <row r="863" spans="1:28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W863" s="10"/>
      <c r="X863" s="10"/>
      <c r="Y863" s="10"/>
      <c r="Z863" s="10"/>
      <c r="AA863" s="10"/>
      <c r="AB863" s="10"/>
    </row>
    <row r="864" spans="1:28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W864" s="10"/>
      <c r="X864" s="10"/>
      <c r="Y864" s="10"/>
      <c r="Z864" s="10"/>
      <c r="AA864" s="10"/>
      <c r="AB864" s="10"/>
    </row>
    <row r="865" spans="1:28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W865" s="10"/>
      <c r="X865" s="10"/>
      <c r="Y865" s="10"/>
      <c r="Z865" s="10"/>
      <c r="AA865" s="10"/>
      <c r="AB865" s="10"/>
    </row>
    <row r="866" spans="1:28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W866" s="10"/>
      <c r="X866" s="10"/>
      <c r="Y866" s="10"/>
      <c r="Z866" s="10"/>
      <c r="AA866" s="10"/>
      <c r="AB866" s="10"/>
    </row>
    <row r="867" spans="1:28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W867" s="10"/>
      <c r="X867" s="10"/>
      <c r="Y867" s="10"/>
      <c r="Z867" s="10"/>
      <c r="AA867" s="10"/>
      <c r="AB867" s="10"/>
    </row>
    <row r="868" spans="1:2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W868" s="10"/>
      <c r="X868" s="10"/>
      <c r="Y868" s="10"/>
      <c r="Z868" s="10"/>
      <c r="AA868" s="10"/>
      <c r="AB868" s="10"/>
    </row>
    <row r="869" spans="1:28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W869" s="10"/>
      <c r="X869" s="10"/>
      <c r="Y869" s="10"/>
      <c r="Z869" s="10"/>
      <c r="AA869" s="10"/>
      <c r="AB869" s="10"/>
    </row>
    <row r="870" spans="1:28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W870" s="10"/>
      <c r="X870" s="10"/>
      <c r="Y870" s="10"/>
      <c r="Z870" s="10"/>
      <c r="AA870" s="10"/>
      <c r="AB870" s="10"/>
    </row>
    <row r="871" spans="1:28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W871" s="10"/>
      <c r="X871" s="10"/>
      <c r="Y871" s="10"/>
      <c r="Z871" s="10"/>
      <c r="AA871" s="10"/>
      <c r="AB871" s="10"/>
    </row>
    <row r="872" spans="1:28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W872" s="10"/>
      <c r="X872" s="10"/>
      <c r="Y872" s="10"/>
      <c r="Z872" s="10"/>
      <c r="AA872" s="10"/>
      <c r="AB872" s="10"/>
    </row>
    <row r="873" spans="1:28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W873" s="10"/>
      <c r="X873" s="10"/>
      <c r="Y873" s="10"/>
      <c r="Z873" s="10"/>
      <c r="AA873" s="10"/>
      <c r="AB873" s="10"/>
    </row>
    <row r="874" spans="1:28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W874" s="10"/>
      <c r="X874" s="10"/>
      <c r="Y874" s="10"/>
      <c r="Z874" s="10"/>
      <c r="AA874" s="10"/>
      <c r="AB874" s="10"/>
    </row>
    <row r="875" spans="1:28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W875" s="10"/>
      <c r="X875" s="10"/>
      <c r="Y875" s="10"/>
      <c r="Z875" s="10"/>
      <c r="AA875" s="10"/>
      <c r="AB875" s="10"/>
    </row>
    <row r="876" spans="1:28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W876" s="10"/>
      <c r="X876" s="10"/>
      <c r="Y876" s="10"/>
      <c r="Z876" s="10"/>
      <c r="AA876" s="10"/>
      <c r="AB876" s="10"/>
    </row>
    <row r="877" spans="1:28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W877" s="10"/>
      <c r="X877" s="10"/>
      <c r="Y877" s="10"/>
      <c r="Z877" s="10"/>
      <c r="AA877" s="10"/>
      <c r="AB877" s="10"/>
    </row>
    <row r="878" spans="1:2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W878" s="10"/>
      <c r="X878" s="10"/>
      <c r="Y878" s="10"/>
      <c r="Z878" s="10"/>
      <c r="AA878" s="10"/>
      <c r="AB878" s="10"/>
    </row>
    <row r="879" spans="1:28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W879" s="10"/>
      <c r="X879" s="10"/>
      <c r="Y879" s="10"/>
      <c r="Z879" s="10"/>
      <c r="AA879" s="10"/>
      <c r="AB879" s="10"/>
    </row>
    <row r="880" spans="1:28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W880" s="10"/>
      <c r="X880" s="10"/>
      <c r="Y880" s="10"/>
      <c r="Z880" s="10"/>
      <c r="AA880" s="10"/>
      <c r="AB880" s="10"/>
    </row>
    <row r="881" spans="1:28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W881" s="10"/>
      <c r="X881" s="10"/>
      <c r="Y881" s="10"/>
      <c r="Z881" s="10"/>
      <c r="AA881" s="10"/>
      <c r="AB881" s="10"/>
    </row>
    <row r="882" spans="1:28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W882" s="10"/>
      <c r="X882" s="10"/>
      <c r="Y882" s="10"/>
      <c r="Z882" s="10"/>
      <c r="AA882" s="10"/>
      <c r="AB882" s="10"/>
    </row>
    <row r="883" spans="1:28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W883" s="10"/>
      <c r="X883" s="10"/>
      <c r="Y883" s="10"/>
      <c r="Z883" s="10"/>
      <c r="AA883" s="10"/>
      <c r="AB883" s="10"/>
    </row>
    <row r="884" spans="1:28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W884" s="10"/>
      <c r="X884" s="10"/>
      <c r="Y884" s="10"/>
      <c r="Z884" s="10"/>
      <c r="AA884" s="10"/>
      <c r="AB884" s="10"/>
    </row>
    <row r="885" spans="1:28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W885" s="10"/>
      <c r="X885" s="10"/>
      <c r="Y885" s="10"/>
      <c r="Z885" s="10"/>
      <c r="AA885" s="10"/>
      <c r="AB885" s="10"/>
    </row>
    <row r="886" spans="1:28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W886" s="10"/>
      <c r="X886" s="10"/>
      <c r="Y886" s="10"/>
      <c r="Z886" s="10"/>
      <c r="AA886" s="10"/>
      <c r="AB886" s="10"/>
    </row>
    <row r="887" spans="1:28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W887" s="10"/>
      <c r="X887" s="10"/>
      <c r="Y887" s="10"/>
      <c r="Z887" s="10"/>
      <c r="AA887" s="10"/>
      <c r="AB887" s="10"/>
    </row>
    <row r="888" spans="1:2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W888" s="10"/>
      <c r="X888" s="10"/>
      <c r="Y888" s="10"/>
      <c r="Z888" s="10"/>
      <c r="AA888" s="10"/>
      <c r="AB888" s="10"/>
    </row>
    <row r="889" spans="1:28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W889" s="10"/>
      <c r="X889" s="10"/>
      <c r="Y889" s="10"/>
      <c r="Z889" s="10"/>
      <c r="AA889" s="10"/>
      <c r="AB889" s="10"/>
    </row>
    <row r="890" spans="1:28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W890" s="10"/>
      <c r="X890" s="10"/>
      <c r="Y890" s="10"/>
      <c r="Z890" s="10"/>
      <c r="AA890" s="10"/>
      <c r="AB890" s="10"/>
    </row>
    <row r="891" spans="1:28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W891" s="10"/>
      <c r="X891" s="10"/>
      <c r="Y891" s="10"/>
      <c r="Z891" s="10"/>
      <c r="AA891" s="10"/>
      <c r="AB891" s="10"/>
    </row>
    <row r="892" spans="1:28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W892" s="10"/>
      <c r="X892" s="10"/>
      <c r="Y892" s="10"/>
      <c r="Z892" s="10"/>
      <c r="AA892" s="10"/>
      <c r="AB892" s="10"/>
    </row>
    <row r="893" spans="1:28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W893" s="10"/>
      <c r="X893" s="10"/>
      <c r="Y893" s="10"/>
      <c r="Z893" s="10"/>
      <c r="AA893" s="10"/>
      <c r="AB893" s="10"/>
    </row>
    <row r="894" spans="1:28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W894" s="10"/>
      <c r="X894" s="10"/>
      <c r="Y894" s="10"/>
      <c r="Z894" s="10"/>
      <c r="AA894" s="10"/>
      <c r="AB894" s="10"/>
    </row>
    <row r="895" spans="1:28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W895" s="10"/>
      <c r="X895" s="10"/>
      <c r="Y895" s="10"/>
      <c r="Z895" s="10"/>
      <c r="AA895" s="10"/>
      <c r="AB895" s="10"/>
    </row>
    <row r="896" spans="1:28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W896" s="10"/>
      <c r="X896" s="10"/>
      <c r="Y896" s="10"/>
      <c r="Z896" s="10"/>
      <c r="AA896" s="10"/>
      <c r="AB896" s="10"/>
    </row>
    <row r="897" spans="1:28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W897" s="10"/>
      <c r="X897" s="10"/>
      <c r="Y897" s="10"/>
      <c r="Z897" s="10"/>
      <c r="AA897" s="10"/>
      <c r="AB897" s="10"/>
    </row>
    <row r="898" spans="1:2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W898" s="10"/>
      <c r="X898" s="10"/>
      <c r="Y898" s="10"/>
      <c r="Z898" s="10"/>
      <c r="AA898" s="10"/>
      <c r="AB898" s="10"/>
    </row>
    <row r="899" spans="1:28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W899" s="10"/>
      <c r="X899" s="10"/>
      <c r="Y899" s="10"/>
      <c r="Z899" s="10"/>
      <c r="AA899" s="10"/>
      <c r="AB899" s="10"/>
    </row>
    <row r="900" spans="1:28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W900" s="10"/>
      <c r="X900" s="10"/>
      <c r="Y900" s="10"/>
      <c r="Z900" s="10"/>
      <c r="AA900" s="10"/>
      <c r="AB900" s="10"/>
    </row>
    <row r="901" spans="1:28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W901" s="10"/>
      <c r="X901" s="10"/>
      <c r="Y901" s="10"/>
      <c r="Z901" s="10"/>
      <c r="AA901" s="10"/>
      <c r="AB901" s="10"/>
    </row>
    <row r="902" spans="1:28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W902" s="10"/>
      <c r="X902" s="10"/>
      <c r="Y902" s="10"/>
      <c r="Z902" s="10"/>
      <c r="AA902" s="10"/>
      <c r="AB902" s="10"/>
    </row>
    <row r="903" spans="1:28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W903" s="10"/>
      <c r="X903" s="10"/>
      <c r="Y903" s="10"/>
      <c r="Z903" s="10"/>
      <c r="AA903" s="10"/>
      <c r="AB903" s="10"/>
    </row>
    <row r="904" spans="1:28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W904" s="10"/>
      <c r="X904" s="10"/>
      <c r="Y904" s="10"/>
      <c r="Z904" s="10"/>
      <c r="AA904" s="10"/>
      <c r="AB904" s="10"/>
    </row>
    <row r="905" spans="1:28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W905" s="10"/>
      <c r="X905" s="10"/>
      <c r="Y905" s="10"/>
      <c r="Z905" s="10"/>
      <c r="AA905" s="10"/>
      <c r="AB905" s="10"/>
    </row>
    <row r="906" spans="1:28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W906" s="10"/>
      <c r="X906" s="10"/>
      <c r="Y906" s="10"/>
      <c r="Z906" s="10"/>
      <c r="AA906" s="10"/>
      <c r="AB906" s="10"/>
    </row>
    <row r="907" spans="1:28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W907" s="10"/>
      <c r="X907" s="10"/>
      <c r="Y907" s="10"/>
      <c r="Z907" s="10"/>
      <c r="AA907" s="10"/>
      <c r="AB907" s="10"/>
    </row>
    <row r="908" spans="1:2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W908" s="10"/>
      <c r="X908" s="10"/>
      <c r="Y908" s="10"/>
      <c r="Z908" s="10"/>
      <c r="AA908" s="10"/>
      <c r="AB908" s="10"/>
    </row>
    <row r="909" spans="1:28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W909" s="10"/>
      <c r="X909" s="10"/>
      <c r="Y909" s="10"/>
      <c r="Z909" s="10"/>
      <c r="AA909" s="10"/>
      <c r="AB909" s="10"/>
    </row>
    <row r="910" spans="1:28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W910" s="10"/>
      <c r="X910" s="10"/>
      <c r="Y910" s="10"/>
      <c r="Z910" s="10"/>
      <c r="AA910" s="10"/>
      <c r="AB910" s="10"/>
    </row>
    <row r="911" spans="1:28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W911" s="10"/>
      <c r="X911" s="10"/>
      <c r="Y911" s="10"/>
      <c r="Z911" s="10"/>
      <c r="AA911" s="10"/>
      <c r="AB911" s="10"/>
    </row>
    <row r="912" spans="1:28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W912" s="10"/>
      <c r="X912" s="10"/>
      <c r="Y912" s="10"/>
      <c r="Z912" s="10"/>
      <c r="AA912" s="10"/>
      <c r="AB912" s="10"/>
    </row>
    <row r="913" spans="1:28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W913" s="10"/>
      <c r="X913" s="10"/>
      <c r="Y913" s="10"/>
      <c r="Z913" s="10"/>
      <c r="AA913" s="10"/>
      <c r="AB913" s="10"/>
    </row>
    <row r="914" spans="1:28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W914" s="10"/>
      <c r="X914" s="10"/>
      <c r="Y914" s="10"/>
      <c r="Z914" s="10"/>
      <c r="AA914" s="10"/>
      <c r="AB914" s="10"/>
    </row>
    <row r="915" spans="1:28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W915" s="10"/>
      <c r="X915" s="10"/>
      <c r="Y915" s="10"/>
      <c r="Z915" s="10"/>
      <c r="AA915" s="10"/>
      <c r="AB915" s="10"/>
    </row>
    <row r="916" spans="1:28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W916" s="10"/>
      <c r="X916" s="10"/>
      <c r="Y916" s="10"/>
      <c r="Z916" s="10"/>
      <c r="AA916" s="10"/>
      <c r="AB916" s="10"/>
    </row>
    <row r="917" spans="1:28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W917" s="10"/>
      <c r="X917" s="10"/>
      <c r="Y917" s="10"/>
      <c r="Z917" s="10"/>
      <c r="AA917" s="10"/>
      <c r="AB917" s="10"/>
    </row>
    <row r="918" spans="1:2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W918" s="10"/>
      <c r="X918" s="10"/>
      <c r="Y918" s="10"/>
      <c r="Z918" s="10"/>
      <c r="AA918" s="10"/>
      <c r="AB918" s="10"/>
    </row>
    <row r="919" spans="1:28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W919" s="10"/>
      <c r="X919" s="10"/>
      <c r="Y919" s="10"/>
      <c r="Z919" s="10"/>
      <c r="AA919" s="10"/>
      <c r="AB919" s="10"/>
    </row>
    <row r="920" spans="1:28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W920" s="10"/>
      <c r="X920" s="10"/>
      <c r="Y920" s="10"/>
      <c r="Z920" s="10"/>
      <c r="AA920" s="10"/>
      <c r="AB920" s="10"/>
    </row>
    <row r="921" spans="1:28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W921" s="10"/>
      <c r="X921" s="10"/>
      <c r="Y921" s="10"/>
      <c r="Z921" s="10"/>
      <c r="AA921" s="10"/>
      <c r="AB921" s="10"/>
    </row>
    <row r="922" spans="1:28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W922" s="10"/>
      <c r="X922" s="10"/>
      <c r="Y922" s="10"/>
      <c r="Z922" s="10"/>
      <c r="AA922" s="10"/>
      <c r="AB922" s="10"/>
    </row>
    <row r="923" spans="1:28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W923" s="10"/>
      <c r="X923" s="10"/>
      <c r="Y923" s="10"/>
      <c r="Z923" s="10"/>
      <c r="AA923" s="10"/>
      <c r="AB923" s="10"/>
    </row>
    <row r="924" spans="1:28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W924" s="10"/>
      <c r="X924" s="10"/>
      <c r="Y924" s="10"/>
      <c r="Z924" s="10"/>
      <c r="AA924" s="10"/>
      <c r="AB924" s="10"/>
    </row>
    <row r="925" spans="1:28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W925" s="10"/>
      <c r="X925" s="10"/>
      <c r="Y925" s="10"/>
      <c r="Z925" s="10"/>
      <c r="AA925" s="10"/>
      <c r="AB925" s="10"/>
    </row>
    <row r="926" spans="1:28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W926" s="10"/>
      <c r="X926" s="10"/>
      <c r="Y926" s="10"/>
      <c r="Z926" s="10"/>
      <c r="AA926" s="10"/>
      <c r="AB926" s="10"/>
    </row>
    <row r="927" spans="1:28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W927" s="10"/>
      <c r="X927" s="10"/>
      <c r="Y927" s="10"/>
      <c r="Z927" s="10"/>
      <c r="AA927" s="10"/>
      <c r="AB927" s="10"/>
    </row>
    <row r="928" spans="1: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W928" s="10"/>
      <c r="X928" s="10"/>
      <c r="Y928" s="10"/>
      <c r="Z928" s="10"/>
      <c r="AA928" s="10"/>
      <c r="AB928" s="10"/>
    </row>
    <row r="929" spans="1:28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W929" s="10"/>
      <c r="X929" s="10"/>
      <c r="Y929" s="10"/>
      <c r="Z929" s="10"/>
      <c r="AA929" s="10"/>
      <c r="AB929" s="10"/>
    </row>
    <row r="930" spans="1:28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W930" s="10"/>
      <c r="X930" s="10"/>
      <c r="Y930" s="10"/>
      <c r="Z930" s="10"/>
      <c r="AA930" s="10"/>
      <c r="AB930" s="10"/>
    </row>
    <row r="931" spans="1:28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W931" s="10"/>
      <c r="X931" s="10"/>
      <c r="Y931" s="10"/>
      <c r="Z931" s="10"/>
      <c r="AA931" s="10"/>
      <c r="AB931" s="10"/>
    </row>
    <row r="932" spans="1:28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W932" s="10"/>
      <c r="X932" s="10"/>
      <c r="Y932" s="10"/>
      <c r="Z932" s="10"/>
      <c r="AA932" s="10"/>
      <c r="AB932" s="10"/>
    </row>
    <row r="933" spans="1:28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W933" s="10"/>
      <c r="X933" s="10"/>
      <c r="Y933" s="10"/>
      <c r="Z933" s="10"/>
      <c r="AA933" s="10"/>
      <c r="AB933" s="10"/>
    </row>
    <row r="934" spans="1:28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W934" s="10"/>
      <c r="X934" s="10"/>
      <c r="Y934" s="10"/>
      <c r="Z934" s="10"/>
      <c r="AA934" s="10"/>
      <c r="AB934" s="10"/>
    </row>
    <row r="935" spans="1:28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W935" s="10"/>
      <c r="X935" s="10"/>
      <c r="Y935" s="10"/>
      <c r="Z935" s="10"/>
      <c r="AA935" s="10"/>
      <c r="AB935" s="10"/>
    </row>
    <row r="936" spans="1:28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W936" s="10"/>
      <c r="X936" s="10"/>
      <c r="Y936" s="10"/>
      <c r="Z936" s="10"/>
      <c r="AA936" s="10"/>
      <c r="AB936" s="10"/>
    </row>
    <row r="937" spans="1:28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W937" s="10"/>
      <c r="X937" s="10"/>
      <c r="Y937" s="10"/>
      <c r="Z937" s="10"/>
      <c r="AA937" s="10"/>
      <c r="AB937" s="10"/>
    </row>
    <row r="938" spans="1:2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W938" s="10"/>
      <c r="X938" s="10"/>
      <c r="Y938" s="10"/>
      <c r="Z938" s="10"/>
      <c r="AA938" s="10"/>
      <c r="AB938" s="10"/>
    </row>
    <row r="939" spans="1:28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W939" s="10"/>
      <c r="X939" s="10"/>
      <c r="Y939" s="10"/>
      <c r="Z939" s="10"/>
      <c r="AA939" s="10"/>
      <c r="AB939" s="10"/>
    </row>
    <row r="940" spans="1:28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W940" s="10"/>
      <c r="X940" s="10"/>
      <c r="Y940" s="10"/>
      <c r="Z940" s="10"/>
      <c r="AA940" s="10"/>
      <c r="AB940" s="10"/>
    </row>
    <row r="941" spans="1:28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W941" s="10"/>
      <c r="X941" s="10"/>
      <c r="Y941" s="10"/>
      <c r="Z941" s="10"/>
      <c r="AA941" s="10"/>
      <c r="AB941" s="10"/>
    </row>
    <row r="942" spans="1:28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W942" s="10"/>
      <c r="X942" s="10"/>
      <c r="Y942" s="10"/>
      <c r="Z942" s="10"/>
      <c r="AA942" s="10"/>
      <c r="AB942" s="10"/>
    </row>
    <row r="943" spans="1:28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W943" s="10"/>
      <c r="X943" s="10"/>
      <c r="Y943" s="10"/>
      <c r="Z943" s="10"/>
      <c r="AA943" s="10"/>
      <c r="AB943" s="10"/>
    </row>
    <row r="944" spans="1:28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W944" s="10"/>
      <c r="X944" s="10"/>
      <c r="Y944" s="10"/>
      <c r="Z944" s="10"/>
      <c r="AA944" s="10"/>
      <c r="AB944" s="10"/>
    </row>
    <row r="945" spans="1:28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W945" s="10"/>
      <c r="X945" s="10"/>
      <c r="Y945" s="10"/>
      <c r="Z945" s="10"/>
      <c r="AA945" s="10"/>
      <c r="AB945" s="10"/>
    </row>
    <row r="946" spans="1:28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W946" s="10"/>
      <c r="X946" s="10"/>
      <c r="Y946" s="10"/>
      <c r="Z946" s="10"/>
      <c r="AA946" s="10"/>
      <c r="AB946" s="10"/>
    </row>
    <row r="947" spans="1:28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W947" s="10"/>
      <c r="X947" s="10"/>
      <c r="Y947" s="10"/>
      <c r="Z947" s="10"/>
      <c r="AA947" s="10"/>
      <c r="AB947" s="10"/>
    </row>
    <row r="948" spans="1:2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W948" s="10"/>
      <c r="X948" s="10"/>
      <c r="Y948" s="10"/>
      <c r="Z948" s="10"/>
      <c r="AA948" s="10"/>
      <c r="AB948" s="10"/>
    </row>
    <row r="949" spans="1:28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W949" s="10"/>
      <c r="X949" s="10"/>
      <c r="Y949" s="10"/>
      <c r="Z949" s="10"/>
      <c r="AA949" s="10"/>
      <c r="AB949" s="10"/>
    </row>
    <row r="950" spans="1:28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W950" s="10"/>
      <c r="X950" s="10"/>
      <c r="Y950" s="10"/>
      <c r="Z950" s="10"/>
      <c r="AA950" s="10"/>
      <c r="AB950" s="10"/>
    </row>
    <row r="951" spans="1:28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W951" s="10"/>
      <c r="X951" s="10"/>
      <c r="Y951" s="10"/>
      <c r="Z951" s="10"/>
      <c r="AA951" s="10"/>
      <c r="AB951" s="10"/>
    </row>
    <row r="952" spans="1:28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W952" s="10"/>
      <c r="X952" s="10"/>
      <c r="Y952" s="10"/>
      <c r="Z952" s="10"/>
      <c r="AA952" s="10"/>
      <c r="AB952" s="10"/>
    </row>
    <row r="953" spans="1:28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W953" s="10"/>
      <c r="X953" s="10"/>
      <c r="Y953" s="10"/>
      <c r="Z953" s="10"/>
      <c r="AA953" s="10"/>
      <c r="AB953" s="10"/>
    </row>
    <row r="954" spans="1:28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W954" s="10"/>
      <c r="X954" s="10"/>
      <c r="Y954" s="10"/>
      <c r="Z954" s="10"/>
      <c r="AA954" s="10"/>
      <c r="AB954" s="10"/>
    </row>
    <row r="955" spans="1:28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W955" s="10"/>
      <c r="X955" s="10"/>
      <c r="Y955" s="10"/>
      <c r="Z955" s="10"/>
      <c r="AA955" s="10"/>
      <c r="AB955" s="10"/>
    </row>
    <row r="956" spans="1:28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W956" s="10"/>
      <c r="X956" s="10"/>
      <c r="Y956" s="10"/>
      <c r="Z956" s="10"/>
      <c r="AA956" s="10"/>
      <c r="AB956" s="10"/>
    </row>
    <row r="957" spans="1:28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W957" s="10"/>
      <c r="X957" s="10"/>
      <c r="Y957" s="10"/>
      <c r="Z957" s="10"/>
      <c r="AA957" s="10"/>
      <c r="AB957" s="10"/>
    </row>
    <row r="958" spans="1:2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W958" s="10"/>
      <c r="X958" s="10"/>
      <c r="Y958" s="10"/>
      <c r="Z958" s="10"/>
      <c r="AA958" s="10"/>
      <c r="AB958" s="10"/>
    </row>
    <row r="959" spans="1:28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W959" s="10"/>
      <c r="X959" s="10"/>
      <c r="Y959" s="10"/>
      <c r="Z959" s="10"/>
      <c r="AA959" s="10"/>
      <c r="AB959" s="10"/>
    </row>
    <row r="960" spans="1:28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W960" s="10"/>
      <c r="X960" s="10"/>
      <c r="Y960" s="10"/>
      <c r="Z960" s="10"/>
      <c r="AA960" s="10"/>
      <c r="AB960" s="10"/>
    </row>
    <row r="961" spans="1:28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W961" s="10"/>
      <c r="X961" s="10"/>
      <c r="Y961" s="10"/>
      <c r="Z961" s="10"/>
      <c r="AA961" s="10"/>
      <c r="AB961" s="10"/>
    </row>
    <row r="962" spans="1:28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W962" s="10"/>
      <c r="X962" s="10"/>
      <c r="Y962" s="10"/>
      <c r="Z962" s="10"/>
      <c r="AA962" s="10"/>
      <c r="AB962" s="10"/>
    </row>
    <row r="963" spans="1:28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W963" s="10"/>
      <c r="X963" s="10"/>
      <c r="Y963" s="10"/>
      <c r="Z963" s="10"/>
      <c r="AA963" s="10"/>
      <c r="AB963" s="10"/>
    </row>
    <row r="964" spans="1:28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W964" s="10"/>
      <c r="X964" s="10"/>
      <c r="Y964" s="10"/>
      <c r="Z964" s="10"/>
      <c r="AA964" s="10"/>
      <c r="AB964" s="10"/>
    </row>
    <row r="965" spans="1:28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W965" s="10"/>
      <c r="X965" s="10"/>
      <c r="Y965" s="10"/>
      <c r="Z965" s="10"/>
      <c r="AA965" s="10"/>
      <c r="AB965" s="10"/>
    </row>
    <row r="966" spans="1:28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W966" s="10"/>
      <c r="X966" s="10"/>
      <c r="Y966" s="10"/>
      <c r="Z966" s="10"/>
      <c r="AA966" s="10"/>
      <c r="AB966" s="10"/>
    </row>
    <row r="967" spans="1:28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W967" s="10"/>
      <c r="X967" s="10"/>
      <c r="Y967" s="10"/>
      <c r="Z967" s="10"/>
      <c r="AA967" s="10"/>
      <c r="AB967" s="10"/>
    </row>
    <row r="968" spans="1:2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W968" s="10"/>
      <c r="X968" s="10"/>
      <c r="Y968" s="10"/>
      <c r="Z968" s="10"/>
      <c r="AA968" s="10"/>
      <c r="AB968" s="10"/>
    </row>
    <row r="969" spans="1:28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W969" s="10"/>
      <c r="X969" s="10"/>
      <c r="Y969" s="10"/>
      <c r="Z969" s="10"/>
      <c r="AA969" s="10"/>
      <c r="AB969" s="10"/>
    </row>
    <row r="970" spans="1:28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W970" s="10"/>
      <c r="X970" s="10"/>
      <c r="Y970" s="10"/>
      <c r="Z970" s="10"/>
      <c r="AA970" s="10"/>
      <c r="AB970" s="10"/>
    </row>
    <row r="971" spans="1:28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W971" s="10"/>
      <c r="X971" s="10"/>
      <c r="Y971" s="10"/>
      <c r="Z971" s="10"/>
      <c r="AA971" s="10"/>
      <c r="AB971" s="10"/>
    </row>
    <row r="972" spans="1:28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W972" s="10"/>
      <c r="X972" s="10"/>
      <c r="Y972" s="10"/>
      <c r="Z972" s="10"/>
      <c r="AA972" s="10"/>
      <c r="AB972" s="10"/>
    </row>
    <row r="973" spans="1:28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W973" s="10"/>
      <c r="X973" s="10"/>
      <c r="Y973" s="10"/>
      <c r="Z973" s="10"/>
      <c r="AA973" s="10"/>
      <c r="AB973" s="10"/>
    </row>
    <row r="974" spans="1:28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W974" s="10"/>
      <c r="X974" s="10"/>
      <c r="Y974" s="10"/>
      <c r="Z974" s="10"/>
      <c r="AA974" s="10"/>
      <c r="AB974" s="10"/>
    </row>
    <row r="975" spans="1:28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W975" s="10"/>
      <c r="X975" s="10"/>
      <c r="Y975" s="10"/>
      <c r="Z975" s="10"/>
      <c r="AA975" s="10"/>
      <c r="AB975" s="10"/>
    </row>
    <row r="976" spans="1:28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W976" s="10"/>
      <c r="X976" s="10"/>
      <c r="Y976" s="10"/>
      <c r="Z976" s="10"/>
      <c r="AA976" s="10"/>
      <c r="AB976" s="10"/>
    </row>
    <row r="977" spans="1:28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W977" s="10"/>
      <c r="X977" s="10"/>
      <c r="Y977" s="10"/>
      <c r="Z977" s="10"/>
      <c r="AA977" s="10"/>
      <c r="AB977" s="10"/>
    </row>
    <row r="978" spans="1:2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W978" s="10"/>
      <c r="X978" s="10"/>
      <c r="Y978" s="10"/>
      <c r="Z978" s="10"/>
      <c r="AA978" s="10"/>
      <c r="AB978" s="10"/>
    </row>
    <row r="979" spans="1:28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W979" s="10"/>
      <c r="X979" s="10"/>
      <c r="Y979" s="10"/>
      <c r="Z979" s="10"/>
      <c r="AA979" s="10"/>
      <c r="AB979" s="10"/>
    </row>
    <row r="980" spans="1:28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W980" s="10"/>
      <c r="X980" s="10"/>
      <c r="Y980" s="10"/>
      <c r="Z980" s="10"/>
      <c r="AA980" s="10"/>
      <c r="AB980" s="10"/>
    </row>
    <row r="981" spans="1:28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W981" s="10"/>
      <c r="X981" s="10"/>
      <c r="Y981" s="10"/>
      <c r="Z981" s="10"/>
      <c r="AA981" s="10"/>
      <c r="AB981" s="10"/>
    </row>
    <row r="982" spans="1:28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W982" s="10"/>
      <c r="X982" s="10"/>
      <c r="Y982" s="10"/>
      <c r="Z982" s="10"/>
      <c r="AA982" s="10"/>
      <c r="AB982" s="10"/>
    </row>
    <row r="983" spans="1:28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W983" s="10"/>
      <c r="X983" s="10"/>
      <c r="Y983" s="10"/>
      <c r="Z983" s="10"/>
      <c r="AA983" s="10"/>
      <c r="AB983" s="10"/>
    </row>
    <row r="984" spans="1:28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W984" s="10"/>
      <c r="X984" s="10"/>
      <c r="Y984" s="10"/>
      <c r="Z984" s="10"/>
      <c r="AA984" s="10"/>
      <c r="AB984" s="10"/>
    </row>
    <row r="985" spans="1:28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W985" s="10"/>
      <c r="X985" s="10"/>
      <c r="Y985" s="10"/>
      <c r="Z985" s="10"/>
      <c r="AA985" s="10"/>
      <c r="AB985" s="10"/>
    </row>
    <row r="986" spans="1:28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W986" s="10"/>
      <c r="X986" s="10"/>
      <c r="Y986" s="10"/>
      <c r="Z986" s="10"/>
      <c r="AA986" s="10"/>
      <c r="AB986" s="10"/>
    </row>
    <row r="987" spans="1:28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W987" s="10"/>
      <c r="X987" s="10"/>
      <c r="Y987" s="10"/>
      <c r="Z987" s="10"/>
      <c r="AA987" s="10"/>
      <c r="AB987" s="10"/>
    </row>
    <row r="988" spans="1:2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W988" s="10"/>
      <c r="X988" s="10"/>
      <c r="Y988" s="10"/>
      <c r="Z988" s="10"/>
      <c r="AA988" s="10"/>
      <c r="AB988" s="10"/>
    </row>
    <row r="989" spans="1:28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W989" s="10"/>
      <c r="X989" s="10"/>
      <c r="Y989" s="10"/>
      <c r="Z989" s="10"/>
      <c r="AA989" s="10"/>
      <c r="AB989" s="10"/>
    </row>
    <row r="990" spans="1:28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W990" s="10"/>
      <c r="X990" s="10"/>
      <c r="Y990" s="10"/>
      <c r="Z990" s="10"/>
      <c r="AA990" s="10"/>
      <c r="AB990" s="10"/>
    </row>
    <row r="991" spans="1:28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W991" s="10"/>
      <c r="X991" s="10"/>
      <c r="Y991" s="10"/>
      <c r="Z991" s="10"/>
      <c r="AA991" s="10"/>
      <c r="AB991" s="10"/>
    </row>
    <row r="992" spans="1:28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W992" s="10"/>
      <c r="X992" s="10"/>
      <c r="Y992" s="10"/>
      <c r="Z992" s="10"/>
      <c r="AA992" s="10"/>
      <c r="AB992" s="10"/>
    </row>
    <row r="993" spans="1:28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W993" s="10"/>
      <c r="X993" s="10"/>
      <c r="Y993" s="10"/>
      <c r="Z993" s="10"/>
      <c r="AA993" s="10"/>
      <c r="AB993" s="10"/>
    </row>
    <row r="994" spans="1:28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W994" s="10"/>
      <c r="X994" s="10"/>
      <c r="Y994" s="10"/>
      <c r="Z994" s="10"/>
      <c r="AA994" s="10"/>
      <c r="AB994" s="10"/>
    </row>
    <row r="995" spans="1:28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W995" s="10"/>
      <c r="X995" s="10"/>
      <c r="Y995" s="10"/>
      <c r="Z995" s="10"/>
      <c r="AA995" s="10"/>
      <c r="AB995" s="10"/>
    </row>
    <row r="996" spans="1:28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W996" s="10"/>
      <c r="X996" s="10"/>
      <c r="Y996" s="10"/>
      <c r="Z996" s="10"/>
      <c r="AA996" s="10"/>
      <c r="AB996" s="10"/>
    </row>
    <row r="997" spans="1:28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W997" s="10"/>
      <c r="X997" s="10"/>
      <c r="Y997" s="10"/>
      <c r="Z997" s="10"/>
      <c r="AA997" s="10"/>
      <c r="AB997" s="10"/>
    </row>
    <row r="998" spans="1:2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W998" s="10"/>
      <c r="X998" s="10"/>
      <c r="Y998" s="10"/>
      <c r="Z998" s="10"/>
      <c r="AA998" s="10"/>
      <c r="AB998" s="10"/>
    </row>
    <row r="999" spans="1:28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W999" s="10"/>
      <c r="X999" s="10"/>
      <c r="Y999" s="10"/>
      <c r="Z999" s="10"/>
      <c r="AA999" s="10"/>
      <c r="AB999" s="10"/>
    </row>
    <row r="1000" spans="1:28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W1000" s="10"/>
      <c r="X1000" s="10"/>
      <c r="Y1000" s="10"/>
      <c r="Z1000" s="10"/>
      <c r="AA1000" s="10"/>
      <c r="AB1000" s="10"/>
    </row>
    <row r="1001" spans="1:28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W1001" s="10"/>
      <c r="X1001" s="10"/>
      <c r="Y1001" s="10"/>
      <c r="Z1001" s="10"/>
      <c r="AA1001" s="10"/>
      <c r="AB1001" s="10"/>
    </row>
  </sheetData>
  <conditionalFormatting sqref="L2:L27">
    <cfRule type="cellIs" dxfId="10" priority="1" operator="greaterThanOrEqual">
      <formula>5</formula>
    </cfRule>
    <cfRule type="cellIs" dxfId="9" priority="2" operator="lessThan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999"/>
  <sheetViews>
    <sheetView tabSelected="1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A3" sqref="A3:A28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4" width="20.6640625" customWidth="1"/>
  </cols>
  <sheetData>
    <row r="1" spans="1:24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14"/>
    </row>
    <row r="2" spans="1:24" ht="180">
      <c r="A2" s="19" t="s">
        <v>54</v>
      </c>
      <c r="B2" s="20" t="s">
        <v>2</v>
      </c>
      <c r="C2" s="20" t="str">
        <f>'2ª Borrador SAÍDA 4D '!C2</f>
        <v>Libreta tarea casa (semanal y aleatorio)</v>
      </c>
      <c r="D2" s="20" t="str">
        <f>'2ª Borrador SAÍDA 4D '!D2</f>
        <v>Pizarra (semanal y aleatorio)</v>
      </c>
      <c r="E2" s="20" t="str">
        <f>'2ª Borrador SAÍDA 4D '!E2</f>
        <v>8 o más en tarea online (forms, geogebra, ...)</v>
      </c>
      <c r="F2" s="20" t="str">
        <f>'2ª Borrador SAÍDA 4D '!F2</f>
        <v>5 mejores en Quizziz</v>
      </c>
      <c r="G2" s="20" t="str">
        <f>'2ª Borrador SAÍDA 4D '!G2</f>
        <v>6-10 mejores en Quizziz</v>
      </c>
      <c r="H2" s="20" t="str">
        <f>'2ª Borrador SAÍDA 4D '!H2</f>
        <v>11-15 mejores en Quizziz</v>
      </c>
      <c r="I2" s="20" t="str">
        <f>'2ª Borrador SAÍDA 4D '!I2</f>
        <v>16-20 mejores en Quizziz</v>
      </c>
      <c r="J2" s="20" t="str">
        <f>'2ª Borrador SAÍDA 4D '!J2</f>
        <v xml:space="preserve">Explicación en clase </v>
      </c>
      <c r="K2" s="20" t="str">
        <f>'2ª Borrador SAÍDA 4D '!K2</f>
        <v>Positivo a la clase</v>
      </c>
      <c r="L2" s="20" t="str">
        <f>'2ª Borrador SAÍDA 4D '!L2</f>
        <v>Final Boss ganado</v>
      </c>
      <c r="M2" s="20" t="str">
        <f>'2ª Borrador SAÍDA 4D '!M2</f>
        <v>Batalla de grupo</v>
      </c>
      <c r="N2" s="21" t="str">
        <f>'2ª Borrador SAÍDA 4D '!N2</f>
        <v>Espera en la puerta</v>
      </c>
      <c r="O2" s="21" t="str">
        <f>'2ª Borrador SAÍDA 4D '!O2</f>
        <v>Chicle en clase</v>
      </c>
      <c r="P2" s="21" t="str">
        <f>'2ª Borrador SAÍDA 4D '!P2</f>
        <v>Ejercicios sin hacer (libreta o tarea clase)</v>
      </c>
      <c r="Q2" s="21" t="str">
        <f>'2ª Borrador SAÍDA 4D '!Q2</f>
        <v>Llamada atención de cualquier tipo</v>
      </c>
      <c r="R2" s="21" t="str">
        <f>'2ª Borrador SAÍDA 4D '!R2</f>
        <v>Mal sentado</v>
      </c>
      <c r="S2" s="21" t="str">
        <f>'2ª Borrador SAÍDA 4D '!S2</f>
        <v xml:space="preserve">Ordenador levantado sin permiso </v>
      </c>
      <c r="T2" s="21" t="str">
        <f>'2ª Borrador SAÍDA 4D '!T2</f>
        <v>No subir silla</v>
      </c>
      <c r="U2" s="21" t="str">
        <f>'2ª Borrador SAÍDA 4D '!U2</f>
        <v>Puntualidad</v>
      </c>
      <c r="V2" s="21" t="str">
        <f>'2ª Borrador SAÍDA 4D '!V2</f>
        <v>Sin material/Batería</v>
      </c>
      <c r="W2" s="21" t="str">
        <f>'2ª Borrador SAÍDA 4D '!W2</f>
        <v>Trabajo en grupo sin éxito</v>
      </c>
      <c r="X2" s="22"/>
    </row>
    <row r="3" spans="1:24" ht="14.25" customHeight="1">
      <c r="A3" s="12" t="s">
        <v>178</v>
      </c>
      <c r="B3" s="25"/>
      <c r="C3" s="25">
        <v>11111111</v>
      </c>
      <c r="D3" s="25"/>
      <c r="E3" s="25">
        <v>1</v>
      </c>
      <c r="F3" s="25"/>
      <c r="G3" s="25">
        <v>1</v>
      </c>
      <c r="H3" s="25">
        <v>1</v>
      </c>
      <c r="I3" s="25"/>
      <c r="J3" s="25"/>
      <c r="K3" s="25">
        <v>111</v>
      </c>
      <c r="L3" s="25"/>
      <c r="M3" s="25"/>
      <c r="N3" s="25"/>
      <c r="O3" s="25">
        <v>1</v>
      </c>
      <c r="P3" s="25">
        <v>1111</v>
      </c>
      <c r="Q3" s="25"/>
      <c r="R3" s="25"/>
      <c r="S3" s="25"/>
      <c r="T3" s="25"/>
      <c r="U3" s="25"/>
      <c r="V3" s="25"/>
      <c r="W3" s="25"/>
      <c r="X3" s="26" t="s">
        <v>55</v>
      </c>
    </row>
    <row r="4" spans="1:24" ht="14.25" customHeight="1">
      <c r="A4" s="12" t="s">
        <v>181</v>
      </c>
      <c r="B4" s="25"/>
      <c r="C4" s="25">
        <v>11111111</v>
      </c>
      <c r="D4" s="25"/>
      <c r="E4" s="25"/>
      <c r="F4" s="25"/>
      <c r="G4" s="25"/>
      <c r="H4" s="25">
        <v>1</v>
      </c>
      <c r="I4" s="25">
        <v>11</v>
      </c>
      <c r="J4" s="25"/>
      <c r="K4" s="25">
        <v>111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7"/>
    </row>
    <row r="5" spans="1:24" ht="14.25" customHeight="1">
      <c r="A5" s="12" t="s">
        <v>184</v>
      </c>
      <c r="B5" s="25"/>
      <c r="C5" s="25">
        <v>1111111111111</v>
      </c>
      <c r="D5" s="25">
        <v>1</v>
      </c>
      <c r="E5" s="25">
        <v>11</v>
      </c>
      <c r="F5" s="25"/>
      <c r="G5" s="25"/>
      <c r="H5" s="25"/>
      <c r="I5" s="25">
        <v>1</v>
      </c>
      <c r="J5" s="25"/>
      <c r="K5" s="25">
        <v>111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8" t="s">
        <v>57</v>
      </c>
    </row>
    <row r="6" spans="1:24" ht="14.25" customHeight="1">
      <c r="A6" s="12" t="s">
        <v>186</v>
      </c>
      <c r="B6" s="25"/>
      <c r="C6" s="25">
        <v>11111111111111</v>
      </c>
      <c r="D6" s="25">
        <v>1</v>
      </c>
      <c r="E6" s="25">
        <v>11</v>
      </c>
      <c r="F6" s="25"/>
      <c r="G6" s="25"/>
      <c r="H6" s="25">
        <v>11</v>
      </c>
      <c r="I6" s="25">
        <v>1</v>
      </c>
      <c r="J6" s="25"/>
      <c r="K6" s="25">
        <v>111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1" t="s">
        <v>59</v>
      </c>
    </row>
    <row r="7" spans="1:24" ht="14.25" customHeight="1">
      <c r="A7" s="12" t="s">
        <v>25</v>
      </c>
      <c r="B7" s="25"/>
      <c r="C7" s="25">
        <v>111111111</v>
      </c>
      <c r="D7" s="25"/>
      <c r="E7" s="25">
        <v>1</v>
      </c>
      <c r="F7" s="25"/>
      <c r="G7" s="25"/>
      <c r="H7" s="25"/>
      <c r="I7" s="25">
        <v>11</v>
      </c>
      <c r="J7" s="25"/>
      <c r="K7" s="25">
        <v>111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 t="s">
        <v>61</v>
      </c>
    </row>
    <row r="8" spans="1:24" ht="14.25" customHeight="1">
      <c r="A8" s="12" t="s">
        <v>188</v>
      </c>
      <c r="B8" s="25"/>
      <c r="C8" s="25">
        <v>111111111111</v>
      </c>
      <c r="D8" s="25"/>
      <c r="E8" s="25"/>
      <c r="F8" s="25">
        <v>1</v>
      </c>
      <c r="G8" s="25"/>
      <c r="H8" s="25"/>
      <c r="I8" s="25"/>
      <c r="J8" s="25"/>
      <c r="K8" s="25">
        <v>111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8" t="s">
        <v>62</v>
      </c>
    </row>
    <row r="9" spans="1:24" ht="14.25" customHeight="1">
      <c r="A9" s="12" t="s">
        <v>189</v>
      </c>
      <c r="B9" s="25"/>
      <c r="C9" s="25">
        <v>111111</v>
      </c>
      <c r="D9" s="25"/>
      <c r="E9" s="25"/>
      <c r="F9" s="25">
        <v>111</v>
      </c>
      <c r="G9" s="25"/>
      <c r="H9" s="25"/>
      <c r="I9" s="25"/>
      <c r="J9" s="25"/>
      <c r="K9" s="25">
        <v>111</v>
      </c>
      <c r="L9" s="25"/>
      <c r="M9" s="25"/>
      <c r="N9" s="25"/>
      <c r="O9" s="25"/>
      <c r="P9" s="25">
        <v>111111</v>
      </c>
      <c r="Q9" s="25"/>
      <c r="R9" s="25"/>
      <c r="S9" s="25"/>
      <c r="T9" s="25"/>
      <c r="U9" s="25">
        <v>1</v>
      </c>
      <c r="V9" s="25"/>
      <c r="W9" s="25"/>
      <c r="X9" s="26" t="s">
        <v>63</v>
      </c>
    </row>
    <row r="10" spans="1:24" ht="14.25" customHeight="1">
      <c r="A10" s="12" t="s">
        <v>190</v>
      </c>
      <c r="B10" s="25"/>
      <c r="C10" s="25">
        <v>1111111111111</v>
      </c>
      <c r="D10" s="25">
        <v>1</v>
      </c>
      <c r="E10" s="25">
        <v>1</v>
      </c>
      <c r="F10" s="25"/>
      <c r="G10" s="25">
        <v>1</v>
      </c>
      <c r="H10" s="25">
        <v>1</v>
      </c>
      <c r="I10" s="25">
        <v>1</v>
      </c>
      <c r="J10" s="25"/>
      <c r="K10" s="25">
        <v>111</v>
      </c>
      <c r="L10" s="25"/>
      <c r="M10" s="25"/>
      <c r="N10" s="25"/>
      <c r="O10" s="25"/>
      <c r="P10" s="25">
        <v>1</v>
      </c>
      <c r="Q10" s="25"/>
      <c r="R10" s="25"/>
      <c r="S10" s="25"/>
      <c r="T10" s="25"/>
      <c r="U10" s="25"/>
      <c r="V10" s="25"/>
      <c r="W10" s="25"/>
      <c r="X10" s="28" t="s">
        <v>65</v>
      </c>
    </row>
    <row r="11" spans="1:24" ht="14.25" customHeight="1">
      <c r="A11" s="12" t="s">
        <v>191</v>
      </c>
      <c r="B11" s="25"/>
      <c r="C11" s="25">
        <v>1111111111111</v>
      </c>
      <c r="D11" s="25">
        <v>1</v>
      </c>
      <c r="E11" s="25"/>
      <c r="F11" s="25"/>
      <c r="G11" s="25"/>
      <c r="H11" s="25">
        <v>11</v>
      </c>
      <c r="I11" s="25">
        <v>1</v>
      </c>
      <c r="J11" s="25"/>
      <c r="K11" s="25">
        <v>111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 t="s">
        <v>67</v>
      </c>
    </row>
    <row r="12" spans="1:24" ht="14.25" customHeight="1">
      <c r="A12" s="12" t="s">
        <v>192</v>
      </c>
      <c r="B12" s="25"/>
      <c r="C12" s="25">
        <v>11111111</v>
      </c>
      <c r="D12" s="25"/>
      <c r="E12" s="25"/>
      <c r="F12" s="25"/>
      <c r="G12" s="25"/>
      <c r="H12" s="25"/>
      <c r="I12" s="25">
        <v>1</v>
      </c>
      <c r="J12" s="25"/>
      <c r="K12" s="25">
        <v>11</v>
      </c>
      <c r="L12" s="25"/>
      <c r="M12" s="25"/>
      <c r="N12" s="25"/>
      <c r="O12" s="25"/>
      <c r="P12" s="25">
        <v>111111</v>
      </c>
      <c r="Q12" s="25"/>
      <c r="R12" s="25"/>
      <c r="S12" s="25"/>
      <c r="T12" s="25"/>
      <c r="U12" s="25">
        <v>1</v>
      </c>
      <c r="V12" s="25"/>
      <c r="W12" s="25"/>
      <c r="X12" s="28" t="s">
        <v>68</v>
      </c>
    </row>
    <row r="13" spans="1:24" ht="14.25" customHeight="1">
      <c r="A13" s="12" t="s">
        <v>193</v>
      </c>
      <c r="B13" s="25"/>
      <c r="C13" s="25">
        <v>1111111</v>
      </c>
      <c r="D13" s="25"/>
      <c r="E13" s="25">
        <v>1</v>
      </c>
      <c r="F13" s="25">
        <v>1</v>
      </c>
      <c r="G13" s="25"/>
      <c r="H13" s="25"/>
      <c r="I13" s="25"/>
      <c r="J13" s="25"/>
      <c r="K13" s="25">
        <v>1111</v>
      </c>
      <c r="L13" s="25"/>
      <c r="M13" s="25"/>
      <c r="N13" s="25"/>
      <c r="O13" s="25"/>
      <c r="P13" s="25">
        <v>111</v>
      </c>
      <c r="Q13" s="25"/>
      <c r="R13" s="25"/>
      <c r="S13" s="25"/>
      <c r="T13" s="25"/>
      <c r="U13" s="25"/>
      <c r="V13" s="25"/>
      <c r="W13" s="25"/>
      <c r="X13" s="26"/>
    </row>
    <row r="14" spans="1:24" ht="14.25" customHeight="1">
      <c r="A14" s="12" t="s">
        <v>194</v>
      </c>
      <c r="B14" s="25"/>
      <c r="C14" s="25">
        <v>1111</v>
      </c>
      <c r="D14" s="25"/>
      <c r="E14" s="25"/>
      <c r="F14" s="25">
        <v>1</v>
      </c>
      <c r="G14" s="25">
        <v>1</v>
      </c>
      <c r="H14" s="25"/>
      <c r="I14" s="25"/>
      <c r="J14" s="25"/>
      <c r="K14" s="25">
        <v>111</v>
      </c>
      <c r="L14" s="25"/>
      <c r="M14" s="25"/>
      <c r="N14" s="25"/>
      <c r="O14" s="25"/>
      <c r="P14" s="25">
        <v>1111111</v>
      </c>
      <c r="Q14" s="25"/>
      <c r="R14" s="25"/>
      <c r="S14" s="25"/>
      <c r="T14" s="25"/>
      <c r="U14" s="25"/>
      <c r="V14" s="25"/>
      <c r="W14" s="25"/>
      <c r="X14" s="26" t="s">
        <v>71</v>
      </c>
    </row>
    <row r="15" spans="1:24" ht="14.25" customHeight="1">
      <c r="A15" s="12" t="s">
        <v>90</v>
      </c>
      <c r="B15" s="25"/>
      <c r="C15" s="25">
        <v>1111111111</v>
      </c>
      <c r="D15" s="25">
        <v>1</v>
      </c>
      <c r="E15" s="25">
        <v>1</v>
      </c>
      <c r="F15" s="25">
        <v>11</v>
      </c>
      <c r="G15" s="25">
        <v>1</v>
      </c>
      <c r="H15" s="25"/>
      <c r="I15" s="25"/>
      <c r="J15" s="25"/>
      <c r="K15" s="25">
        <v>11</v>
      </c>
      <c r="L15" s="25"/>
      <c r="M15" s="25"/>
      <c r="N15" s="25"/>
      <c r="O15" s="25"/>
      <c r="P15" s="25">
        <v>11</v>
      </c>
      <c r="Q15" s="25"/>
      <c r="R15" s="25"/>
      <c r="S15" s="25"/>
      <c r="T15" s="25"/>
      <c r="U15" s="25"/>
      <c r="V15" s="25"/>
      <c r="W15" s="25"/>
      <c r="X15" s="26" t="s">
        <v>72</v>
      </c>
    </row>
    <row r="16" spans="1:24" ht="14.25" customHeight="1">
      <c r="A16" s="12" t="s">
        <v>195</v>
      </c>
      <c r="B16" s="25"/>
      <c r="C16" s="25">
        <v>1111111111111</v>
      </c>
      <c r="D16" s="25"/>
      <c r="E16" s="25">
        <v>11</v>
      </c>
      <c r="F16" s="25">
        <v>1</v>
      </c>
      <c r="G16" s="25">
        <v>1</v>
      </c>
      <c r="H16" s="25">
        <v>1</v>
      </c>
      <c r="I16" s="25"/>
      <c r="J16" s="25"/>
      <c r="K16" s="25">
        <v>111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 t="s">
        <v>73</v>
      </c>
    </row>
    <row r="17" spans="1:24" ht="14.25" customHeight="1">
      <c r="A17" s="12" t="s">
        <v>204</v>
      </c>
      <c r="B17" s="25"/>
      <c r="C17" s="25">
        <v>1111111</v>
      </c>
      <c r="D17" s="25"/>
      <c r="E17" s="25"/>
      <c r="F17" s="25"/>
      <c r="G17" s="25"/>
      <c r="H17" s="25">
        <v>1</v>
      </c>
      <c r="I17" s="25"/>
      <c r="J17" s="25"/>
      <c r="K17" s="25">
        <v>111</v>
      </c>
      <c r="L17" s="25"/>
      <c r="M17" s="25"/>
      <c r="N17" s="25"/>
      <c r="O17" s="25"/>
      <c r="P17" s="25">
        <v>11111</v>
      </c>
      <c r="Q17" s="25"/>
      <c r="R17" s="25"/>
      <c r="S17" s="25"/>
      <c r="T17" s="25"/>
      <c r="U17" s="25"/>
      <c r="V17" s="25"/>
      <c r="W17" s="25"/>
      <c r="X17" s="28" t="s">
        <v>74</v>
      </c>
    </row>
    <row r="18" spans="1:24" ht="14.25" customHeight="1">
      <c r="A18" s="12" t="s">
        <v>205</v>
      </c>
      <c r="B18" s="25"/>
      <c r="C18" s="25">
        <v>11111111111</v>
      </c>
      <c r="D18" s="25">
        <v>1</v>
      </c>
      <c r="E18" s="25"/>
      <c r="F18" s="25"/>
      <c r="G18" s="25"/>
      <c r="H18" s="25"/>
      <c r="I18" s="25">
        <v>111</v>
      </c>
      <c r="J18" s="25"/>
      <c r="K18" s="25">
        <v>111</v>
      </c>
      <c r="L18" s="25"/>
      <c r="M18" s="25"/>
      <c r="N18" s="25"/>
      <c r="O18" s="25">
        <v>1</v>
      </c>
      <c r="P18" s="25">
        <v>1</v>
      </c>
      <c r="Q18" s="25"/>
      <c r="R18" s="25"/>
      <c r="S18" s="25"/>
      <c r="T18" s="25"/>
      <c r="U18" s="25"/>
      <c r="V18" s="25"/>
      <c r="W18" s="25"/>
      <c r="X18" s="26" t="s">
        <v>75</v>
      </c>
    </row>
    <row r="19" spans="1:24" ht="14.25" customHeight="1">
      <c r="A19" s="12" t="s">
        <v>196</v>
      </c>
      <c r="B19" s="25"/>
      <c r="C19" s="25">
        <v>11111111111</v>
      </c>
      <c r="D19" s="25"/>
      <c r="E19" s="25">
        <v>11</v>
      </c>
      <c r="F19" s="25"/>
      <c r="G19" s="25">
        <v>1</v>
      </c>
      <c r="H19" s="25">
        <v>1</v>
      </c>
      <c r="I19" s="25">
        <v>1</v>
      </c>
      <c r="J19" s="25"/>
      <c r="K19" s="25">
        <v>111</v>
      </c>
      <c r="L19" s="25"/>
      <c r="M19" s="25"/>
      <c r="N19" s="25"/>
      <c r="O19" s="25"/>
      <c r="P19" s="25">
        <v>111</v>
      </c>
      <c r="Q19" s="25"/>
      <c r="R19" s="25"/>
      <c r="S19" s="25"/>
      <c r="T19" s="25"/>
      <c r="U19" s="25">
        <v>11</v>
      </c>
      <c r="V19" s="25"/>
      <c r="W19" s="25"/>
      <c r="X19" s="28" t="s">
        <v>76</v>
      </c>
    </row>
    <row r="20" spans="1:24" ht="14.25" customHeight="1">
      <c r="A20" s="12" t="s">
        <v>206</v>
      </c>
      <c r="B20" s="25"/>
      <c r="C20" s="25">
        <v>11111111111</v>
      </c>
      <c r="D20" s="25"/>
      <c r="E20" s="25">
        <v>11</v>
      </c>
      <c r="F20" s="25"/>
      <c r="G20" s="25">
        <v>11</v>
      </c>
      <c r="H20" s="25">
        <v>1</v>
      </c>
      <c r="I20" s="25"/>
      <c r="J20" s="25"/>
      <c r="K20" s="25">
        <v>111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 t="s">
        <v>77</v>
      </c>
    </row>
    <row r="21" spans="1:24" ht="14.25" customHeight="1">
      <c r="A21" s="12" t="s">
        <v>197</v>
      </c>
      <c r="B21" s="25"/>
      <c r="C21" s="25">
        <v>1111111111111</v>
      </c>
      <c r="D21" s="25"/>
      <c r="E21" s="25"/>
      <c r="F21" s="25"/>
      <c r="G21" s="25">
        <v>1</v>
      </c>
      <c r="H21" s="25"/>
      <c r="I21" s="25"/>
      <c r="J21" s="25"/>
      <c r="K21" s="25">
        <v>111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8" t="s">
        <v>78</v>
      </c>
    </row>
    <row r="22" spans="1:24" ht="14.25" customHeight="1">
      <c r="A22" s="12" t="s">
        <v>198</v>
      </c>
      <c r="B22" s="25"/>
      <c r="C22" s="25">
        <v>11111111</v>
      </c>
      <c r="D22" s="25">
        <v>1</v>
      </c>
      <c r="E22" s="25"/>
      <c r="F22" s="25"/>
      <c r="G22" s="25"/>
      <c r="H22" s="25">
        <v>11</v>
      </c>
      <c r="I22" s="25">
        <v>1</v>
      </c>
      <c r="J22" s="25"/>
      <c r="K22" s="25">
        <v>111</v>
      </c>
      <c r="L22" s="25"/>
      <c r="M22" s="25"/>
      <c r="N22" s="25"/>
      <c r="O22" s="25"/>
      <c r="P22" s="25">
        <v>11</v>
      </c>
      <c r="Q22" s="25"/>
      <c r="R22" s="25"/>
      <c r="S22" s="25"/>
      <c r="T22" s="25"/>
      <c r="U22" s="25"/>
      <c r="V22" s="25"/>
      <c r="W22" s="25"/>
      <c r="X22" s="26" t="s">
        <v>79</v>
      </c>
    </row>
    <row r="23" spans="1:24" ht="14.25" customHeight="1">
      <c r="A23" s="12" t="s">
        <v>199</v>
      </c>
      <c r="B23" s="25"/>
      <c r="C23" s="25">
        <v>1111</v>
      </c>
      <c r="D23" s="25"/>
      <c r="E23" s="25">
        <v>1</v>
      </c>
      <c r="F23" s="25"/>
      <c r="G23" s="25"/>
      <c r="H23" s="25"/>
      <c r="I23" s="25"/>
      <c r="J23" s="25"/>
      <c r="K23" s="25">
        <v>111</v>
      </c>
      <c r="L23" s="25"/>
      <c r="M23" s="25"/>
      <c r="N23" s="25"/>
      <c r="O23" s="25"/>
      <c r="P23" s="25">
        <v>11111</v>
      </c>
      <c r="Q23" s="25"/>
      <c r="R23" s="25"/>
      <c r="S23" s="25"/>
      <c r="T23" s="25"/>
      <c r="U23" s="25"/>
      <c r="V23" s="25"/>
      <c r="W23" s="25"/>
      <c r="X23" s="28" t="s">
        <v>80</v>
      </c>
    </row>
    <row r="24" spans="1:24" ht="14.25" customHeight="1">
      <c r="A24" s="12" t="s">
        <v>200</v>
      </c>
      <c r="B24" s="25"/>
      <c r="C24" s="25">
        <v>1111111111</v>
      </c>
      <c r="D24" s="25">
        <v>1</v>
      </c>
      <c r="E24" s="25"/>
      <c r="F24" s="25">
        <v>1</v>
      </c>
      <c r="G24" s="25"/>
      <c r="H24" s="25"/>
      <c r="I24" s="25">
        <v>1</v>
      </c>
      <c r="J24" s="25"/>
      <c r="K24" s="25">
        <v>111</v>
      </c>
      <c r="L24" s="25"/>
      <c r="M24" s="25"/>
      <c r="N24" s="25"/>
      <c r="O24" s="25">
        <v>1</v>
      </c>
      <c r="P24" s="25">
        <v>11</v>
      </c>
      <c r="Q24" s="25"/>
      <c r="R24" s="25"/>
      <c r="S24" s="25"/>
      <c r="T24" s="25"/>
      <c r="U24" s="25"/>
      <c r="V24" s="25"/>
      <c r="W24" s="25"/>
      <c r="X24" s="26" t="s">
        <v>81</v>
      </c>
    </row>
    <row r="25" spans="1:24" ht="14.25" customHeight="1">
      <c r="A25" s="12" t="s">
        <v>201</v>
      </c>
      <c r="B25" s="25"/>
      <c r="C25" s="25">
        <v>11</v>
      </c>
      <c r="D25" s="25">
        <v>1</v>
      </c>
      <c r="E25" s="25">
        <v>1</v>
      </c>
      <c r="F25" s="25"/>
      <c r="G25" s="25"/>
      <c r="H25" s="25">
        <v>1</v>
      </c>
      <c r="I25" s="25"/>
      <c r="J25" s="25"/>
      <c r="K25" s="25">
        <v>111</v>
      </c>
      <c r="L25" s="25"/>
      <c r="M25" s="25"/>
      <c r="N25" s="25"/>
      <c r="O25" s="25"/>
      <c r="P25" s="25">
        <v>11111111</v>
      </c>
      <c r="Q25" s="25"/>
      <c r="R25" s="25"/>
      <c r="S25" s="25"/>
      <c r="T25" s="25"/>
      <c r="U25" s="25"/>
      <c r="V25" s="25"/>
      <c r="W25" s="25"/>
      <c r="X25" s="28" t="s">
        <v>82</v>
      </c>
    </row>
    <row r="26" spans="1:24" ht="14.25" customHeight="1">
      <c r="A26" s="12" t="s">
        <v>202</v>
      </c>
      <c r="B26" s="25"/>
      <c r="C26" s="25">
        <v>11111111111</v>
      </c>
      <c r="D26" s="25">
        <v>1</v>
      </c>
      <c r="E26" s="25"/>
      <c r="F26" s="25">
        <v>111</v>
      </c>
      <c r="G26" s="25"/>
      <c r="H26" s="25"/>
      <c r="I26" s="25"/>
      <c r="J26" s="25"/>
      <c r="K26" s="25">
        <v>111</v>
      </c>
      <c r="L26" s="25"/>
      <c r="M26" s="25"/>
      <c r="N26" s="25"/>
      <c r="O26" s="25"/>
      <c r="P26" s="25">
        <v>1</v>
      </c>
      <c r="Q26" s="25"/>
      <c r="R26" s="25"/>
      <c r="S26" s="25"/>
      <c r="T26" s="25"/>
      <c r="U26" s="25"/>
      <c r="V26" s="25"/>
      <c r="W26" s="25"/>
      <c r="X26" s="26" t="s">
        <v>83</v>
      </c>
    </row>
    <row r="27" spans="1:24" ht="14.25" customHeight="1">
      <c r="A27" s="12" t="s">
        <v>207</v>
      </c>
      <c r="B27" s="25"/>
      <c r="C27" s="25">
        <v>1111111</v>
      </c>
      <c r="D27" s="25"/>
      <c r="E27" s="25">
        <v>1</v>
      </c>
      <c r="F27" s="25">
        <v>11</v>
      </c>
      <c r="G27" s="25">
        <v>1</v>
      </c>
      <c r="H27" s="25"/>
      <c r="I27" s="25"/>
      <c r="J27" s="25"/>
      <c r="K27" s="25">
        <v>111</v>
      </c>
      <c r="L27" s="25"/>
      <c r="M27" s="25"/>
      <c r="N27" s="25"/>
      <c r="O27" s="25"/>
      <c r="P27" s="25">
        <v>11</v>
      </c>
      <c r="Q27" s="25"/>
      <c r="R27" s="25"/>
      <c r="S27" s="25"/>
      <c r="T27" s="25"/>
      <c r="U27" s="25"/>
      <c r="V27" s="25"/>
      <c r="W27" s="25"/>
      <c r="X27" s="28" t="s">
        <v>84</v>
      </c>
    </row>
    <row r="28" spans="1:24" ht="14.25" customHeight="1">
      <c r="A28" s="12" t="s">
        <v>203</v>
      </c>
      <c r="B28" s="25"/>
      <c r="C28" s="25">
        <v>11111111111</v>
      </c>
      <c r="D28" s="25"/>
      <c r="E28" s="25"/>
      <c r="F28" s="25"/>
      <c r="G28" s="25">
        <v>111</v>
      </c>
      <c r="H28" s="25"/>
      <c r="I28" s="25"/>
      <c r="J28" s="25"/>
      <c r="K28" s="25">
        <v>111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9" t="s">
        <v>85</v>
      </c>
    </row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ageMargins left="0.7" right="0.7" top="0.75" bottom="0.75" header="0" footer="0"/>
  <pageSetup orientation="landscape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99"/>
  <sheetViews>
    <sheetView workbookViewId="0">
      <pane xSplit="1" topLeftCell="B1" activePane="topRight" state="frozen"/>
      <selection pane="topRight" activeCell="Y4" sqref="Y4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4" width="10.6640625" customWidth="1"/>
    <col min="25" max="25" width="21.6640625" customWidth="1"/>
    <col min="26" max="27" width="3.33203125" customWidth="1"/>
    <col min="28" max="28" width="10.6640625" customWidth="1"/>
    <col min="29" max="30" width="4.44140625" customWidth="1"/>
  </cols>
  <sheetData>
    <row r="1" spans="1:30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30"/>
      <c r="Z1" s="31"/>
      <c r="AA1" s="31"/>
      <c r="AB1" s="32"/>
      <c r="AC1" s="32"/>
      <c r="AD1" s="32"/>
    </row>
    <row r="2" spans="1:30" ht="180">
      <c r="A2" s="19" t="s">
        <v>54</v>
      </c>
      <c r="B2" s="20" t="s">
        <v>2</v>
      </c>
      <c r="C2" s="33" t="str">
        <f>Puntos!A3</f>
        <v>Libreta tarea casa (semanal y aleatorio)</v>
      </c>
      <c r="D2" s="33" t="str">
        <f>Puntos!A4</f>
        <v>Pizarra (semanal y aleatorio)</v>
      </c>
      <c r="E2" s="33" t="str">
        <f>Puntos!A5</f>
        <v>8 o más en tarea online (forms, geogebra, ...)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1" t="s">
        <v>15</v>
      </c>
      <c r="O2" s="21" t="s">
        <v>16</v>
      </c>
      <c r="P2" s="21" t="s">
        <v>17</v>
      </c>
      <c r="Q2" s="21" t="s">
        <v>18</v>
      </c>
      <c r="R2" s="21" t="s">
        <v>19</v>
      </c>
      <c r="S2" s="21" t="s">
        <v>20</v>
      </c>
      <c r="T2" s="21" t="s">
        <v>21</v>
      </c>
      <c r="U2" s="21" t="s">
        <v>22</v>
      </c>
      <c r="V2" s="21" t="s">
        <v>23</v>
      </c>
      <c r="W2" s="21" t="s">
        <v>24</v>
      </c>
      <c r="X2" s="34" t="s">
        <v>86</v>
      </c>
      <c r="Y2" s="19" t="s">
        <v>54</v>
      </c>
      <c r="Z2" s="35" t="s">
        <v>87</v>
      </c>
      <c r="AA2" s="36" t="s">
        <v>88</v>
      </c>
      <c r="AB2" s="37" t="s">
        <v>89</v>
      </c>
      <c r="AC2" s="52" t="s">
        <v>125</v>
      </c>
      <c r="AD2" s="52"/>
    </row>
    <row r="3" spans="1:30" ht="14.25" customHeight="1">
      <c r="A3" s="12" t="s">
        <v>178</v>
      </c>
      <c r="B3" s="38">
        <f>LEN('2ª Borrador ENTRADA 4D'!B3)*VLOOKUP('2ª Borrador SAÍDA 4D '!B$2,Puntos!$A:$B,2,)</f>
        <v>0</v>
      </c>
      <c r="C3" s="38">
        <f>LEN('2ª Borrador ENTRADA 4D'!C3)*VLOOKUP('2ª Borrador SAÍDA 4D '!C$2,Puntos!$A:$B,2,)</f>
        <v>24</v>
      </c>
      <c r="D3" s="38">
        <f>LEN('2ª Borrador ENTRADA 4D'!D3)*VLOOKUP('2ª Borrador SAÍDA 4D '!D$2,Puntos!$A:$B,2,)</f>
        <v>0</v>
      </c>
      <c r="E3" s="38">
        <f>LEN('2ª Borrador ENTRADA 4D'!E3)*VLOOKUP('2ª Borrador SAÍDA 4D '!E$2,Puntos!$A:$B,2,)</f>
        <v>3</v>
      </c>
      <c r="F3" s="38">
        <f>LEN('2ª Borrador ENTRADA 4D'!F3)*VLOOKUP('2ª Borrador SAÍDA 4D '!F$2,Puntos!$A:$B,2,)</f>
        <v>0</v>
      </c>
      <c r="G3" s="38">
        <f>LEN('2ª Borrador ENTRADA 4D'!G3)*VLOOKUP('2ª Borrador SAÍDA 4D '!G$2,Puntos!$A:$B,2,)</f>
        <v>3</v>
      </c>
      <c r="H3" s="38">
        <f>LEN('2ª Borrador ENTRADA 4D'!H3)*VLOOKUP('2ª Borrador SAÍDA 4D '!H$2,Puntos!$A:$B,2,)</f>
        <v>2</v>
      </c>
      <c r="I3" s="38">
        <f>LEN('2ª Borrador ENTRADA 4D'!I3)*VLOOKUP('2ª Borrador SAÍDA 4D '!I$2,Puntos!$A:$B,2,)</f>
        <v>0</v>
      </c>
      <c r="J3" s="38">
        <f>LEN('2ª Borrador ENTRADA 4D'!J3)*VLOOKUP('2ª Borrador SAÍDA 4D '!J$2,Puntos!$A:$B,2,)</f>
        <v>0</v>
      </c>
      <c r="K3" s="38">
        <f>LEN('2ª Borrador ENTRADA 4D'!K3)*VLOOKUP('2ª Borrador SAÍDA 4D '!K$2,Puntos!$A:$B,2,)</f>
        <v>3</v>
      </c>
      <c r="L3" s="38">
        <f>LEN('2ª Borrador ENTRADA 4D'!L3)*VLOOKUP('2ª Borrador SAÍDA 4D '!L$2,Puntos!$A:$B,2,)</f>
        <v>0</v>
      </c>
      <c r="M3" s="38">
        <f>LEN('2ª Borrador ENTRADA 4D'!M3)*VLOOKUP('2ª Borrador SAÍDA 4D '!M$2,Puntos!$A:$B,2,)</f>
        <v>0</v>
      </c>
      <c r="N3" s="38">
        <f>LEN('2ª Borrador ENTRADA 4D'!N3)*VLOOKUP('2ª Borrador SAÍDA 4D '!N$2,Puntos!$A:$B,2,)</f>
        <v>0</v>
      </c>
      <c r="O3" s="38">
        <f>LEN('2ª Borrador ENTRADA 4D'!O3)*VLOOKUP('2ª Borrador SAÍDA 4D '!O$2,Puntos!$A:$B,2,)</f>
        <v>-2</v>
      </c>
      <c r="P3" s="38">
        <f>LEN('2ª Borrador ENTRADA 4D'!P3)*VLOOKUP('2ª Borrador SAÍDA 4D '!P$2,Puntos!$A:$B,2,)</f>
        <v>-8</v>
      </c>
      <c r="Q3" s="38">
        <f>LEN('2ª Borrador ENTRADA 4D'!Q3)*VLOOKUP('2ª Borrador SAÍDA 4D '!Q$2,Puntos!$A:$B,2,)</f>
        <v>0</v>
      </c>
      <c r="R3" s="38">
        <f>LEN('2ª Borrador ENTRADA 4D'!R3)*VLOOKUP('2ª Borrador SAÍDA 4D '!R$2,Puntos!$A:$B,2,)</f>
        <v>0</v>
      </c>
      <c r="S3" s="38">
        <f>LEN('2ª Borrador ENTRADA 4D'!S3)*VLOOKUP('2ª Borrador SAÍDA 4D '!S$2,Puntos!$A:$B,2,)</f>
        <v>0</v>
      </c>
      <c r="T3" s="38">
        <f>LEN('2ª Borrador ENTRADA 4D'!T3)*VLOOKUP('2ª Borrador SAÍDA 4D '!T$2,Puntos!$A:$B,2,)</f>
        <v>0</v>
      </c>
      <c r="U3" s="38">
        <f>LEN('2ª Borrador ENTRADA 4D'!U3)*VLOOKUP('2ª Borrador SAÍDA 4D '!U$2,Puntos!$A:$B,2,)</f>
        <v>0</v>
      </c>
      <c r="V3" s="38">
        <f>LEN('2ª Borrador ENTRADA 4D'!V3)*VLOOKUP('2ª Borrador SAÍDA 4D '!V$2,Puntos!$A:$B,2,)</f>
        <v>0</v>
      </c>
      <c r="W3" s="38">
        <f>LEN('2ª Borrador ENTRADA 4D'!W3)*VLOOKUP('2ª Borrador SAÍDA 4D '!W$2,Puntos!$A:$B,2,)</f>
        <v>0</v>
      </c>
      <c r="X3" s="26" t="s">
        <v>55</v>
      </c>
      <c r="Y3" s="12" t="str">
        <f>A3</f>
        <v>A</v>
      </c>
      <c r="Z3" s="39">
        <f t="shared" ref="Z3:Z28" si="0">+SUM(B3:M3)</f>
        <v>35</v>
      </c>
      <c r="AA3" s="39">
        <f t="shared" ref="AA3:AA28" si="1">+SUM(N3:W3)</f>
        <v>-10</v>
      </c>
      <c r="AB3" s="32">
        <f t="shared" ref="AB3:AB28" si="2">+Z3+AA3</f>
        <v>25</v>
      </c>
      <c r="AC3" s="32">
        <f>AB3+'1ª Borrador SAÍDA 4D '!AB3</f>
        <v>61</v>
      </c>
      <c r="AD3" s="32"/>
    </row>
    <row r="4" spans="1:30" ht="14.25" customHeight="1">
      <c r="A4" s="12" t="s">
        <v>181</v>
      </c>
      <c r="B4" s="38">
        <f>LEN('2ª Borrador ENTRADA 4D'!B4)*VLOOKUP('2ª Borrador SAÍDA 4D '!B$2,Puntos!$A:$B,2,)</f>
        <v>0</v>
      </c>
      <c r="C4" s="38">
        <f>LEN('2ª Borrador ENTRADA 4D'!C4)*VLOOKUP('2ª Borrador SAÍDA 4D '!C$2,Puntos!$A:$B,2,)</f>
        <v>24</v>
      </c>
      <c r="D4" s="38">
        <f>LEN('2ª Borrador ENTRADA 4D'!D4)*VLOOKUP('2ª Borrador SAÍDA 4D '!D$2,Puntos!$A:$B,2,)</f>
        <v>0</v>
      </c>
      <c r="E4" s="38">
        <f>LEN('2ª Borrador ENTRADA 4D'!E4)*VLOOKUP('2ª Borrador SAÍDA 4D '!E$2,Puntos!$A:$B,2,)</f>
        <v>0</v>
      </c>
      <c r="F4" s="38">
        <f>LEN('2ª Borrador ENTRADA 4D'!F4)*VLOOKUP('2ª Borrador SAÍDA 4D '!F$2,Puntos!$A:$B,2,)</f>
        <v>0</v>
      </c>
      <c r="G4" s="38">
        <f>LEN('2ª Borrador ENTRADA 4D'!G4)*VLOOKUP('2ª Borrador SAÍDA 4D '!G$2,Puntos!$A:$B,2,)</f>
        <v>0</v>
      </c>
      <c r="H4" s="38">
        <f>LEN('2ª Borrador ENTRADA 4D'!H4)*VLOOKUP('2ª Borrador SAÍDA 4D '!H$2,Puntos!$A:$B,2,)</f>
        <v>2</v>
      </c>
      <c r="I4" s="38">
        <f>LEN('2ª Borrador ENTRADA 4D'!I4)*VLOOKUP('2ª Borrador SAÍDA 4D '!I$2,Puntos!$A:$B,2,)</f>
        <v>2</v>
      </c>
      <c r="J4" s="38">
        <f>LEN('2ª Borrador ENTRADA 4D'!J4)*VLOOKUP('2ª Borrador SAÍDA 4D '!J$2,Puntos!$A:$B,2,)</f>
        <v>0</v>
      </c>
      <c r="K4" s="38">
        <f>LEN('2ª Borrador ENTRADA 4D'!K4)*VLOOKUP('2ª Borrador SAÍDA 4D '!K$2,Puntos!$A:$B,2,)</f>
        <v>3</v>
      </c>
      <c r="L4" s="38">
        <f>LEN('2ª Borrador ENTRADA 4D'!L4)*VLOOKUP('2ª Borrador SAÍDA 4D '!L$2,Puntos!$A:$B,2,)</f>
        <v>0</v>
      </c>
      <c r="M4" s="38">
        <f>LEN('2ª Borrador ENTRADA 4D'!M4)*VLOOKUP('2ª Borrador SAÍDA 4D '!M$2,Puntos!$A:$B,2,)</f>
        <v>0</v>
      </c>
      <c r="N4" s="38">
        <f>LEN('2ª Borrador ENTRADA 4D'!N4)*VLOOKUP('2ª Borrador SAÍDA 4D '!N$2,Puntos!$A:$B,2,)</f>
        <v>0</v>
      </c>
      <c r="O4" s="38">
        <f>LEN('2ª Borrador ENTRADA 4D'!O4)*VLOOKUP('2ª Borrador SAÍDA 4D '!O$2,Puntos!$A:$B,2,)</f>
        <v>0</v>
      </c>
      <c r="P4" s="38">
        <f>LEN('2ª Borrador ENTRADA 4D'!P4)*VLOOKUP('2ª Borrador SAÍDA 4D '!P$2,Puntos!$A:$B,2,)</f>
        <v>0</v>
      </c>
      <c r="Q4" s="38">
        <f>LEN('2ª Borrador ENTRADA 4D'!Q4)*VLOOKUP('2ª Borrador SAÍDA 4D '!Q$2,Puntos!$A:$B,2,)</f>
        <v>0</v>
      </c>
      <c r="R4" s="38">
        <f>LEN('2ª Borrador ENTRADA 4D'!R4)*VLOOKUP('2ª Borrador SAÍDA 4D '!R$2,Puntos!$A:$B,2,)</f>
        <v>0</v>
      </c>
      <c r="S4" s="38">
        <f>LEN('2ª Borrador ENTRADA 4D'!S4)*VLOOKUP('2ª Borrador SAÍDA 4D '!S$2,Puntos!$A:$B,2,)</f>
        <v>0</v>
      </c>
      <c r="T4" s="38">
        <f>LEN('2ª Borrador ENTRADA 4D'!T4)*VLOOKUP('2ª Borrador SAÍDA 4D '!T$2,Puntos!$A:$B,2,)</f>
        <v>0</v>
      </c>
      <c r="U4" s="38">
        <f>LEN('2ª Borrador ENTRADA 4D'!U4)*VLOOKUP('2ª Borrador SAÍDA 4D '!U$2,Puntos!$A:$B,2,)</f>
        <v>0</v>
      </c>
      <c r="V4" s="38">
        <f>LEN('2ª Borrador ENTRADA 4D'!V4)*VLOOKUP('2ª Borrador SAÍDA 4D '!V$2,Puntos!$A:$B,2,)</f>
        <v>0</v>
      </c>
      <c r="W4" s="38">
        <f>LEN('2ª Borrador ENTRADA 4D'!W4)*VLOOKUP('2ª Borrador SAÍDA 4D '!W$2,Puntos!$A:$B,2,)</f>
        <v>0</v>
      </c>
      <c r="X4" s="27"/>
      <c r="Y4" s="12" t="str">
        <f>A4</f>
        <v>B</v>
      </c>
      <c r="Z4" s="39">
        <f t="shared" si="0"/>
        <v>31</v>
      </c>
      <c r="AA4" s="39">
        <f t="shared" si="1"/>
        <v>0</v>
      </c>
      <c r="AB4" s="32">
        <f t="shared" si="2"/>
        <v>31</v>
      </c>
      <c r="AC4" s="32">
        <f>AD4+AB4</f>
        <v>71</v>
      </c>
      <c r="AD4" s="32">
        <v>40</v>
      </c>
    </row>
    <row r="5" spans="1:30" ht="14.25" customHeight="1">
      <c r="A5" s="12" t="s">
        <v>184</v>
      </c>
      <c r="B5" s="38">
        <f>LEN('2ª Borrador ENTRADA 4D'!B5)*VLOOKUP('2ª Borrador SAÍDA 4D '!B$2,Puntos!$A:$B,2,)</f>
        <v>0</v>
      </c>
      <c r="C5" s="38">
        <f>LEN('2ª Borrador ENTRADA 4D'!C5)*VLOOKUP('2ª Borrador SAÍDA 4D '!C$2,Puntos!$A:$B,2,)</f>
        <v>39</v>
      </c>
      <c r="D5" s="38">
        <f>LEN('2ª Borrador ENTRADA 4D'!D5)*VLOOKUP('2ª Borrador SAÍDA 4D '!D$2,Puntos!$A:$B,2,)</f>
        <v>2</v>
      </c>
      <c r="E5" s="38">
        <f>LEN('2ª Borrador ENTRADA 4D'!E5)*VLOOKUP('2ª Borrador SAÍDA 4D '!E$2,Puntos!$A:$B,2,)</f>
        <v>6</v>
      </c>
      <c r="F5" s="38">
        <f>LEN('2ª Borrador ENTRADA 4D'!F5)*VLOOKUP('2ª Borrador SAÍDA 4D '!F$2,Puntos!$A:$B,2,)</f>
        <v>0</v>
      </c>
      <c r="G5" s="38">
        <f>LEN('2ª Borrador ENTRADA 4D'!G5)*VLOOKUP('2ª Borrador SAÍDA 4D '!G$2,Puntos!$A:$B,2,)</f>
        <v>0</v>
      </c>
      <c r="H5" s="38">
        <f>LEN('2ª Borrador ENTRADA 4D'!H5)*VLOOKUP('2ª Borrador SAÍDA 4D '!H$2,Puntos!$A:$B,2,)</f>
        <v>0</v>
      </c>
      <c r="I5" s="38">
        <f>LEN('2ª Borrador ENTRADA 4D'!I5)*VLOOKUP('2ª Borrador SAÍDA 4D '!I$2,Puntos!$A:$B,2,)</f>
        <v>1</v>
      </c>
      <c r="J5" s="38">
        <f>LEN('2ª Borrador ENTRADA 4D'!J5)*VLOOKUP('2ª Borrador SAÍDA 4D '!J$2,Puntos!$A:$B,2,)</f>
        <v>0</v>
      </c>
      <c r="K5" s="38">
        <f>LEN('2ª Borrador ENTRADA 4D'!K5)*VLOOKUP('2ª Borrador SAÍDA 4D '!K$2,Puntos!$A:$B,2,)</f>
        <v>3</v>
      </c>
      <c r="L5" s="38">
        <f>LEN('2ª Borrador ENTRADA 4D'!L5)*VLOOKUP('2ª Borrador SAÍDA 4D '!L$2,Puntos!$A:$B,2,)</f>
        <v>0</v>
      </c>
      <c r="M5" s="38">
        <f>LEN('2ª Borrador ENTRADA 4D'!M5)*VLOOKUP('2ª Borrador SAÍDA 4D '!M$2,Puntos!$A:$B,2,)</f>
        <v>0</v>
      </c>
      <c r="N5" s="38">
        <f>LEN('2ª Borrador ENTRADA 4D'!N5)*VLOOKUP('2ª Borrador SAÍDA 4D '!N$2,Puntos!$A:$B,2,)</f>
        <v>0</v>
      </c>
      <c r="O5" s="38">
        <f>LEN('2ª Borrador ENTRADA 4D'!O5)*VLOOKUP('2ª Borrador SAÍDA 4D '!O$2,Puntos!$A:$B,2,)</f>
        <v>0</v>
      </c>
      <c r="P5" s="38">
        <f>LEN('2ª Borrador ENTRADA 4D'!P5)*VLOOKUP('2ª Borrador SAÍDA 4D '!P$2,Puntos!$A:$B,2,)</f>
        <v>0</v>
      </c>
      <c r="Q5" s="38">
        <f>LEN('2ª Borrador ENTRADA 4D'!Q5)*VLOOKUP('2ª Borrador SAÍDA 4D '!Q$2,Puntos!$A:$B,2,)</f>
        <v>0</v>
      </c>
      <c r="R5" s="38">
        <f>LEN('2ª Borrador ENTRADA 4D'!R5)*VLOOKUP('2ª Borrador SAÍDA 4D '!R$2,Puntos!$A:$B,2,)</f>
        <v>0</v>
      </c>
      <c r="S5" s="38">
        <f>LEN('2ª Borrador ENTRADA 4D'!S5)*VLOOKUP('2ª Borrador SAÍDA 4D '!S$2,Puntos!$A:$B,2,)</f>
        <v>0</v>
      </c>
      <c r="T5" s="38">
        <f>LEN('2ª Borrador ENTRADA 4D'!T5)*VLOOKUP('2ª Borrador SAÍDA 4D '!T$2,Puntos!$A:$B,2,)</f>
        <v>0</v>
      </c>
      <c r="U5" s="38">
        <f>LEN('2ª Borrador ENTRADA 4D'!U5)*VLOOKUP('2ª Borrador SAÍDA 4D '!U$2,Puntos!$A:$B,2,)</f>
        <v>0</v>
      </c>
      <c r="V5" s="38">
        <f>LEN('2ª Borrador ENTRADA 4D'!V5)*VLOOKUP('2ª Borrador SAÍDA 4D '!V$2,Puntos!$A:$B,2,)</f>
        <v>0</v>
      </c>
      <c r="W5" s="38">
        <f>LEN('2ª Borrador ENTRADA 4D'!W5)*VLOOKUP('2ª Borrador SAÍDA 4D '!W$2,Puntos!$A:$B,2,)</f>
        <v>0</v>
      </c>
      <c r="X5" s="28" t="s">
        <v>57</v>
      </c>
      <c r="Y5" s="12" t="str">
        <f t="shared" ref="Y5:Y28" si="3">A5</f>
        <v>C</v>
      </c>
      <c r="Z5" s="39">
        <f t="shared" si="0"/>
        <v>51</v>
      </c>
      <c r="AA5" s="39">
        <f t="shared" si="1"/>
        <v>0</v>
      </c>
      <c r="AB5" s="32">
        <f t="shared" si="2"/>
        <v>51</v>
      </c>
      <c r="AC5" s="32">
        <f>AB5+'1ª Borrador SAÍDA 4D '!AB5</f>
        <v>89</v>
      </c>
      <c r="AD5" s="32"/>
    </row>
    <row r="6" spans="1:30" ht="14.25" customHeight="1">
      <c r="A6" s="12" t="s">
        <v>186</v>
      </c>
      <c r="B6" s="38">
        <f>LEN('2ª Borrador ENTRADA 4D'!B6)*VLOOKUP('2ª Borrador SAÍDA 4D '!B$2,Puntos!$A:$B,2,)</f>
        <v>0</v>
      </c>
      <c r="C6" s="38">
        <f>LEN('2ª Borrador ENTRADA 4D'!C6)*VLOOKUP('2ª Borrador SAÍDA 4D '!C$2,Puntos!$A:$B,2,)</f>
        <v>42</v>
      </c>
      <c r="D6" s="38">
        <f>LEN('2ª Borrador ENTRADA 4D'!D6)*VLOOKUP('2ª Borrador SAÍDA 4D '!D$2,Puntos!$A:$B,2,)</f>
        <v>2</v>
      </c>
      <c r="E6" s="38">
        <f>LEN('2ª Borrador ENTRADA 4D'!E6)*VLOOKUP('2ª Borrador SAÍDA 4D '!E$2,Puntos!$A:$B,2,)</f>
        <v>6</v>
      </c>
      <c r="F6" s="38">
        <f>LEN('2ª Borrador ENTRADA 4D'!F6)*VLOOKUP('2ª Borrador SAÍDA 4D '!F$2,Puntos!$A:$B,2,)</f>
        <v>0</v>
      </c>
      <c r="G6" s="38">
        <f>LEN('2ª Borrador ENTRADA 4D'!G6)*VLOOKUP('2ª Borrador SAÍDA 4D '!G$2,Puntos!$A:$B,2,)</f>
        <v>0</v>
      </c>
      <c r="H6" s="38">
        <f>LEN('2ª Borrador ENTRADA 4D'!H6)*VLOOKUP('2ª Borrador SAÍDA 4D '!H$2,Puntos!$A:$B,2,)</f>
        <v>4</v>
      </c>
      <c r="I6" s="38">
        <f>LEN('2ª Borrador ENTRADA 4D'!I6)*VLOOKUP('2ª Borrador SAÍDA 4D '!I$2,Puntos!$A:$B,2,)</f>
        <v>1</v>
      </c>
      <c r="J6" s="38">
        <f>LEN('2ª Borrador ENTRADA 4D'!J6)*VLOOKUP('2ª Borrador SAÍDA 4D '!J$2,Puntos!$A:$B,2,)</f>
        <v>0</v>
      </c>
      <c r="K6" s="38">
        <f>LEN('2ª Borrador ENTRADA 4D'!K6)*VLOOKUP('2ª Borrador SAÍDA 4D '!K$2,Puntos!$A:$B,2,)</f>
        <v>3</v>
      </c>
      <c r="L6" s="38">
        <f>LEN('2ª Borrador ENTRADA 4D'!L6)*VLOOKUP('2ª Borrador SAÍDA 4D '!L$2,Puntos!$A:$B,2,)</f>
        <v>0</v>
      </c>
      <c r="M6" s="38">
        <f>LEN('2ª Borrador ENTRADA 4D'!M6)*VLOOKUP('2ª Borrador SAÍDA 4D '!M$2,Puntos!$A:$B,2,)</f>
        <v>0</v>
      </c>
      <c r="N6" s="38">
        <f>LEN('2ª Borrador ENTRADA 4D'!N6)*VLOOKUP('2ª Borrador SAÍDA 4D '!N$2,Puntos!$A:$B,2,)</f>
        <v>0</v>
      </c>
      <c r="O6" s="38">
        <f>LEN('2ª Borrador ENTRADA 4D'!O6)*VLOOKUP('2ª Borrador SAÍDA 4D '!O$2,Puntos!$A:$B,2,)</f>
        <v>0</v>
      </c>
      <c r="P6" s="38">
        <f>LEN('2ª Borrador ENTRADA 4D'!P6)*VLOOKUP('2ª Borrador SAÍDA 4D '!P$2,Puntos!$A:$B,2,)</f>
        <v>0</v>
      </c>
      <c r="Q6" s="38">
        <f>LEN('2ª Borrador ENTRADA 4D'!Q6)*VLOOKUP('2ª Borrador SAÍDA 4D '!Q$2,Puntos!$A:$B,2,)</f>
        <v>0</v>
      </c>
      <c r="R6" s="38">
        <f>LEN('2ª Borrador ENTRADA 4D'!R6)*VLOOKUP('2ª Borrador SAÍDA 4D '!R$2,Puntos!$A:$B,2,)</f>
        <v>0</v>
      </c>
      <c r="S6" s="38">
        <f>LEN('2ª Borrador ENTRADA 4D'!S6)*VLOOKUP('2ª Borrador SAÍDA 4D '!S$2,Puntos!$A:$B,2,)</f>
        <v>0</v>
      </c>
      <c r="T6" s="38">
        <f>LEN('2ª Borrador ENTRADA 4D'!T6)*VLOOKUP('2ª Borrador SAÍDA 4D '!T$2,Puntos!$A:$B,2,)</f>
        <v>0</v>
      </c>
      <c r="U6" s="38">
        <f>LEN('2ª Borrador ENTRADA 4D'!U6)*VLOOKUP('2ª Borrador SAÍDA 4D '!U$2,Puntos!$A:$B,2,)</f>
        <v>0</v>
      </c>
      <c r="V6" s="38">
        <f>LEN('2ª Borrador ENTRADA 4D'!V6)*VLOOKUP('2ª Borrador SAÍDA 4D '!V$2,Puntos!$A:$B,2,)</f>
        <v>0</v>
      </c>
      <c r="W6" s="38">
        <f>LEN('2ª Borrador ENTRADA 4D'!W6)*VLOOKUP('2ª Borrador SAÍDA 4D '!W$2,Puntos!$A:$B,2,)</f>
        <v>0</v>
      </c>
      <c r="X6" s="11" t="s">
        <v>59</v>
      </c>
      <c r="Y6" s="12" t="str">
        <f t="shared" si="3"/>
        <v>D</v>
      </c>
      <c r="Z6" s="39">
        <f t="shared" si="0"/>
        <v>58</v>
      </c>
      <c r="AA6" s="39">
        <f t="shared" si="1"/>
        <v>0</v>
      </c>
      <c r="AB6" s="32">
        <f t="shared" si="2"/>
        <v>58</v>
      </c>
      <c r="AC6" s="32">
        <f>AB6+'1ª Borrador SAÍDA 4D '!AB6</f>
        <v>96</v>
      </c>
      <c r="AD6" s="32"/>
    </row>
    <row r="7" spans="1:30" ht="14.25" customHeight="1">
      <c r="A7" s="12" t="s">
        <v>25</v>
      </c>
      <c r="B7" s="38">
        <f>LEN('2ª Borrador ENTRADA 4D'!B7)*VLOOKUP('2ª Borrador SAÍDA 4D '!B$2,Puntos!$A:$B,2,)</f>
        <v>0</v>
      </c>
      <c r="C7" s="38">
        <f>LEN('2ª Borrador ENTRADA 4D'!C7)*VLOOKUP('2ª Borrador SAÍDA 4D '!C$2,Puntos!$A:$B,2,)</f>
        <v>27</v>
      </c>
      <c r="D7" s="38">
        <f>LEN('2ª Borrador ENTRADA 4D'!D7)*VLOOKUP('2ª Borrador SAÍDA 4D '!D$2,Puntos!$A:$B,2,)</f>
        <v>0</v>
      </c>
      <c r="E7" s="38">
        <f>LEN('2ª Borrador ENTRADA 4D'!E7)*VLOOKUP('2ª Borrador SAÍDA 4D '!E$2,Puntos!$A:$B,2,)</f>
        <v>3</v>
      </c>
      <c r="F7" s="38">
        <f>LEN('2ª Borrador ENTRADA 4D'!F7)*VLOOKUP('2ª Borrador SAÍDA 4D '!F$2,Puntos!$A:$B,2,)</f>
        <v>0</v>
      </c>
      <c r="G7" s="38">
        <f>LEN('2ª Borrador ENTRADA 4D'!G7)*VLOOKUP('2ª Borrador SAÍDA 4D '!G$2,Puntos!$A:$B,2,)</f>
        <v>0</v>
      </c>
      <c r="H7" s="38">
        <f>LEN('2ª Borrador ENTRADA 4D'!H7)*VLOOKUP('2ª Borrador SAÍDA 4D '!H$2,Puntos!$A:$B,2,)</f>
        <v>0</v>
      </c>
      <c r="I7" s="38">
        <f>LEN('2ª Borrador ENTRADA 4D'!I7)*VLOOKUP('2ª Borrador SAÍDA 4D '!I$2,Puntos!$A:$B,2,)</f>
        <v>2</v>
      </c>
      <c r="J7" s="38">
        <f>LEN('2ª Borrador ENTRADA 4D'!J7)*VLOOKUP('2ª Borrador SAÍDA 4D '!J$2,Puntos!$A:$B,2,)</f>
        <v>0</v>
      </c>
      <c r="K7" s="38">
        <f>LEN('2ª Borrador ENTRADA 4D'!K7)*VLOOKUP('2ª Borrador SAÍDA 4D '!K$2,Puntos!$A:$B,2,)</f>
        <v>3</v>
      </c>
      <c r="L7" s="38">
        <f>LEN('2ª Borrador ENTRADA 4D'!L7)*VLOOKUP('2ª Borrador SAÍDA 4D '!L$2,Puntos!$A:$B,2,)</f>
        <v>0</v>
      </c>
      <c r="M7" s="38">
        <f>LEN('2ª Borrador ENTRADA 4D'!M7)*VLOOKUP('2ª Borrador SAÍDA 4D '!M$2,Puntos!$A:$B,2,)</f>
        <v>0</v>
      </c>
      <c r="N7" s="38">
        <f>LEN('2ª Borrador ENTRADA 4D'!N7)*VLOOKUP('2ª Borrador SAÍDA 4D '!N$2,Puntos!$A:$B,2,)</f>
        <v>0</v>
      </c>
      <c r="O7" s="38">
        <f>LEN('2ª Borrador ENTRADA 4D'!O7)*VLOOKUP('2ª Borrador SAÍDA 4D '!O$2,Puntos!$A:$B,2,)</f>
        <v>0</v>
      </c>
      <c r="P7" s="38">
        <f>LEN('2ª Borrador ENTRADA 4D'!P7)*VLOOKUP('2ª Borrador SAÍDA 4D '!P$2,Puntos!$A:$B,2,)</f>
        <v>0</v>
      </c>
      <c r="Q7" s="38">
        <f>LEN('2ª Borrador ENTRADA 4D'!Q7)*VLOOKUP('2ª Borrador SAÍDA 4D '!Q$2,Puntos!$A:$B,2,)</f>
        <v>0</v>
      </c>
      <c r="R7" s="38">
        <f>LEN('2ª Borrador ENTRADA 4D'!R7)*VLOOKUP('2ª Borrador SAÍDA 4D '!R$2,Puntos!$A:$B,2,)</f>
        <v>0</v>
      </c>
      <c r="S7" s="38">
        <f>LEN('2ª Borrador ENTRADA 4D'!S7)*VLOOKUP('2ª Borrador SAÍDA 4D '!S$2,Puntos!$A:$B,2,)</f>
        <v>0</v>
      </c>
      <c r="T7" s="38">
        <f>LEN('2ª Borrador ENTRADA 4D'!T7)*VLOOKUP('2ª Borrador SAÍDA 4D '!T$2,Puntos!$A:$B,2,)</f>
        <v>0</v>
      </c>
      <c r="U7" s="38">
        <f>LEN('2ª Borrador ENTRADA 4D'!U7)*VLOOKUP('2ª Borrador SAÍDA 4D '!U$2,Puntos!$A:$B,2,)</f>
        <v>0</v>
      </c>
      <c r="V7" s="38">
        <f>LEN('2ª Borrador ENTRADA 4D'!V7)*VLOOKUP('2ª Borrador SAÍDA 4D '!V$2,Puntos!$A:$B,2,)</f>
        <v>0</v>
      </c>
      <c r="W7" s="38">
        <f>LEN('2ª Borrador ENTRADA 4D'!W7)*VLOOKUP('2ª Borrador SAÍDA 4D '!W$2,Puntos!$A:$B,2,)</f>
        <v>0</v>
      </c>
      <c r="X7" s="26" t="s">
        <v>61</v>
      </c>
      <c r="Y7" s="12" t="str">
        <f t="shared" si="3"/>
        <v>E</v>
      </c>
      <c r="Z7" s="39">
        <f t="shared" si="0"/>
        <v>35</v>
      </c>
      <c r="AA7" s="39">
        <f t="shared" si="1"/>
        <v>0</v>
      </c>
      <c r="AB7" s="32">
        <f t="shared" si="2"/>
        <v>35</v>
      </c>
      <c r="AC7" s="32">
        <f>AB7+'1ª Borrador SAÍDA 4D '!AB7</f>
        <v>66</v>
      </c>
      <c r="AD7" s="32"/>
    </row>
    <row r="8" spans="1:30" ht="14.25" customHeight="1">
      <c r="A8" s="12" t="s">
        <v>188</v>
      </c>
      <c r="B8" s="38">
        <f>LEN('2ª Borrador ENTRADA 4D'!B8)*VLOOKUP('2ª Borrador SAÍDA 4D '!B$2,Puntos!$A:$B,2,)</f>
        <v>0</v>
      </c>
      <c r="C8" s="38">
        <f>LEN('2ª Borrador ENTRADA 4D'!C8)*VLOOKUP('2ª Borrador SAÍDA 4D '!C$2,Puntos!$A:$B,2,)</f>
        <v>36</v>
      </c>
      <c r="D8" s="38">
        <f>LEN('2ª Borrador ENTRADA 4D'!D8)*VLOOKUP('2ª Borrador SAÍDA 4D '!D$2,Puntos!$A:$B,2,)</f>
        <v>0</v>
      </c>
      <c r="E8" s="38">
        <f>LEN('2ª Borrador ENTRADA 4D'!E8)*VLOOKUP('2ª Borrador SAÍDA 4D '!E$2,Puntos!$A:$B,2,)</f>
        <v>0</v>
      </c>
      <c r="F8" s="38">
        <f>LEN('2ª Borrador ENTRADA 4D'!F8)*VLOOKUP('2ª Borrador SAÍDA 4D '!F$2,Puntos!$A:$B,2,)</f>
        <v>4</v>
      </c>
      <c r="G8" s="38">
        <f>LEN('2ª Borrador ENTRADA 4D'!G8)*VLOOKUP('2ª Borrador SAÍDA 4D '!G$2,Puntos!$A:$B,2,)</f>
        <v>0</v>
      </c>
      <c r="H8" s="38">
        <f>LEN('2ª Borrador ENTRADA 4D'!H8)*VLOOKUP('2ª Borrador SAÍDA 4D '!H$2,Puntos!$A:$B,2,)</f>
        <v>0</v>
      </c>
      <c r="I8" s="38">
        <f>LEN('2ª Borrador ENTRADA 4D'!I8)*VLOOKUP('2ª Borrador SAÍDA 4D '!I$2,Puntos!$A:$B,2,)</f>
        <v>0</v>
      </c>
      <c r="J8" s="38">
        <f>LEN('2ª Borrador ENTRADA 4D'!J8)*VLOOKUP('2ª Borrador SAÍDA 4D '!J$2,Puntos!$A:$B,2,)</f>
        <v>0</v>
      </c>
      <c r="K8" s="38">
        <f>LEN('2ª Borrador ENTRADA 4D'!K8)*VLOOKUP('2ª Borrador SAÍDA 4D '!K$2,Puntos!$A:$B,2,)</f>
        <v>3</v>
      </c>
      <c r="L8" s="38">
        <f>LEN('2ª Borrador ENTRADA 4D'!L8)*VLOOKUP('2ª Borrador SAÍDA 4D '!L$2,Puntos!$A:$B,2,)</f>
        <v>0</v>
      </c>
      <c r="M8" s="38">
        <f>LEN('2ª Borrador ENTRADA 4D'!M8)*VLOOKUP('2ª Borrador SAÍDA 4D '!M$2,Puntos!$A:$B,2,)</f>
        <v>0</v>
      </c>
      <c r="N8" s="38">
        <f>LEN('2ª Borrador ENTRADA 4D'!N8)*VLOOKUP('2ª Borrador SAÍDA 4D '!N$2,Puntos!$A:$B,2,)</f>
        <v>0</v>
      </c>
      <c r="O8" s="38">
        <f>LEN('2ª Borrador ENTRADA 4D'!O8)*VLOOKUP('2ª Borrador SAÍDA 4D '!O$2,Puntos!$A:$B,2,)</f>
        <v>0</v>
      </c>
      <c r="P8" s="38">
        <f>LEN('2ª Borrador ENTRADA 4D'!P8)*VLOOKUP('2ª Borrador SAÍDA 4D '!P$2,Puntos!$A:$B,2,)</f>
        <v>0</v>
      </c>
      <c r="Q8" s="38">
        <f>LEN('2ª Borrador ENTRADA 4D'!Q8)*VLOOKUP('2ª Borrador SAÍDA 4D '!Q$2,Puntos!$A:$B,2,)</f>
        <v>0</v>
      </c>
      <c r="R8" s="38">
        <f>LEN('2ª Borrador ENTRADA 4D'!R8)*VLOOKUP('2ª Borrador SAÍDA 4D '!R$2,Puntos!$A:$B,2,)</f>
        <v>0</v>
      </c>
      <c r="S8" s="38">
        <f>LEN('2ª Borrador ENTRADA 4D'!S8)*VLOOKUP('2ª Borrador SAÍDA 4D '!S$2,Puntos!$A:$B,2,)</f>
        <v>0</v>
      </c>
      <c r="T8" s="38">
        <f>LEN('2ª Borrador ENTRADA 4D'!T8)*VLOOKUP('2ª Borrador SAÍDA 4D '!T$2,Puntos!$A:$B,2,)</f>
        <v>0</v>
      </c>
      <c r="U8" s="38">
        <f>LEN('2ª Borrador ENTRADA 4D'!U8)*VLOOKUP('2ª Borrador SAÍDA 4D '!U$2,Puntos!$A:$B,2,)</f>
        <v>0</v>
      </c>
      <c r="V8" s="38">
        <f>LEN('2ª Borrador ENTRADA 4D'!V8)*VLOOKUP('2ª Borrador SAÍDA 4D '!V$2,Puntos!$A:$B,2,)</f>
        <v>0</v>
      </c>
      <c r="W8" s="38">
        <f>LEN('2ª Borrador ENTRADA 4D'!W8)*VLOOKUP('2ª Borrador SAÍDA 4D '!W$2,Puntos!$A:$B,2,)</f>
        <v>0</v>
      </c>
      <c r="X8" s="28" t="s">
        <v>62</v>
      </c>
      <c r="Y8" s="12" t="str">
        <f t="shared" si="3"/>
        <v>F</v>
      </c>
      <c r="Z8" s="39">
        <f t="shared" si="0"/>
        <v>43</v>
      </c>
      <c r="AA8" s="39">
        <f t="shared" si="1"/>
        <v>0</v>
      </c>
      <c r="AB8" s="32">
        <f t="shared" si="2"/>
        <v>43</v>
      </c>
      <c r="AC8" s="32">
        <f>AB8+'1ª Borrador SAÍDA 4D '!AB8</f>
        <v>77</v>
      </c>
      <c r="AD8" s="32"/>
    </row>
    <row r="9" spans="1:30" ht="14.25" customHeight="1">
      <c r="A9" s="12" t="s">
        <v>189</v>
      </c>
      <c r="B9" s="38">
        <f>LEN('2ª Borrador ENTRADA 4D'!B9)*VLOOKUP('2ª Borrador SAÍDA 4D '!B$2,Puntos!$A:$B,2,)</f>
        <v>0</v>
      </c>
      <c r="C9" s="38">
        <f>LEN('2ª Borrador ENTRADA 4D'!C9)*VLOOKUP('2ª Borrador SAÍDA 4D '!C$2,Puntos!$A:$B,2,)</f>
        <v>18</v>
      </c>
      <c r="D9" s="38">
        <f>LEN('2ª Borrador ENTRADA 4D'!D9)*VLOOKUP('2ª Borrador SAÍDA 4D '!D$2,Puntos!$A:$B,2,)</f>
        <v>0</v>
      </c>
      <c r="E9" s="38">
        <f>LEN('2ª Borrador ENTRADA 4D'!E9)*VLOOKUP('2ª Borrador SAÍDA 4D '!E$2,Puntos!$A:$B,2,)</f>
        <v>0</v>
      </c>
      <c r="F9" s="38">
        <f>LEN('2ª Borrador ENTRADA 4D'!F9)*VLOOKUP('2ª Borrador SAÍDA 4D '!F$2,Puntos!$A:$B,2,)</f>
        <v>12</v>
      </c>
      <c r="G9" s="38">
        <f>LEN('2ª Borrador ENTRADA 4D'!G9)*VLOOKUP('2ª Borrador SAÍDA 4D '!G$2,Puntos!$A:$B,2,)</f>
        <v>0</v>
      </c>
      <c r="H9" s="38">
        <f>LEN('2ª Borrador ENTRADA 4D'!H9)*VLOOKUP('2ª Borrador SAÍDA 4D '!H$2,Puntos!$A:$B,2,)</f>
        <v>0</v>
      </c>
      <c r="I9" s="38">
        <f>LEN('2ª Borrador ENTRADA 4D'!I9)*VLOOKUP('2ª Borrador SAÍDA 4D '!I$2,Puntos!$A:$B,2,)</f>
        <v>0</v>
      </c>
      <c r="J9" s="38">
        <f>LEN('2ª Borrador ENTRADA 4D'!J9)*VLOOKUP('2ª Borrador SAÍDA 4D '!J$2,Puntos!$A:$B,2,)</f>
        <v>0</v>
      </c>
      <c r="K9" s="38">
        <f>LEN('2ª Borrador ENTRADA 4D'!K9)*VLOOKUP('2ª Borrador SAÍDA 4D '!K$2,Puntos!$A:$B,2,)</f>
        <v>3</v>
      </c>
      <c r="L9" s="38">
        <f>LEN('2ª Borrador ENTRADA 4D'!L9)*VLOOKUP('2ª Borrador SAÍDA 4D '!L$2,Puntos!$A:$B,2,)</f>
        <v>0</v>
      </c>
      <c r="M9" s="38">
        <f>LEN('2ª Borrador ENTRADA 4D'!M9)*VLOOKUP('2ª Borrador SAÍDA 4D '!M$2,Puntos!$A:$B,2,)</f>
        <v>0</v>
      </c>
      <c r="N9" s="38">
        <f>LEN('2ª Borrador ENTRADA 4D'!N9)*VLOOKUP('2ª Borrador SAÍDA 4D '!N$2,Puntos!$A:$B,2,)</f>
        <v>0</v>
      </c>
      <c r="O9" s="38">
        <f>LEN('2ª Borrador ENTRADA 4D'!O9)*VLOOKUP('2ª Borrador SAÍDA 4D '!O$2,Puntos!$A:$B,2,)</f>
        <v>0</v>
      </c>
      <c r="P9" s="38">
        <f>LEN('2ª Borrador ENTRADA 4D'!P9)*VLOOKUP('2ª Borrador SAÍDA 4D '!P$2,Puntos!$A:$B,2,)</f>
        <v>-12</v>
      </c>
      <c r="Q9" s="38">
        <f>LEN('2ª Borrador ENTRADA 4D'!Q9)*VLOOKUP('2ª Borrador SAÍDA 4D '!Q$2,Puntos!$A:$B,2,)</f>
        <v>0</v>
      </c>
      <c r="R9" s="38">
        <f>LEN('2ª Borrador ENTRADA 4D'!R9)*VLOOKUP('2ª Borrador SAÍDA 4D '!R$2,Puntos!$A:$B,2,)</f>
        <v>0</v>
      </c>
      <c r="S9" s="38">
        <f>LEN('2ª Borrador ENTRADA 4D'!S9)*VLOOKUP('2ª Borrador SAÍDA 4D '!S$2,Puntos!$A:$B,2,)</f>
        <v>0</v>
      </c>
      <c r="T9" s="38">
        <f>LEN('2ª Borrador ENTRADA 4D'!T9)*VLOOKUP('2ª Borrador SAÍDA 4D '!T$2,Puntos!$A:$B,2,)</f>
        <v>0</v>
      </c>
      <c r="U9" s="38">
        <f>LEN('2ª Borrador ENTRADA 4D'!U9)*VLOOKUP('2ª Borrador SAÍDA 4D '!U$2,Puntos!$A:$B,2,)</f>
        <v>-3</v>
      </c>
      <c r="V9" s="38">
        <f>LEN('2ª Borrador ENTRADA 4D'!V9)*VLOOKUP('2ª Borrador SAÍDA 4D '!V$2,Puntos!$A:$B,2,)</f>
        <v>0</v>
      </c>
      <c r="W9" s="38">
        <f>LEN('2ª Borrador ENTRADA 4D'!W9)*VLOOKUP('2ª Borrador SAÍDA 4D '!W$2,Puntos!$A:$B,2,)</f>
        <v>0</v>
      </c>
      <c r="X9" s="26" t="s">
        <v>63</v>
      </c>
      <c r="Y9" s="12" t="str">
        <f t="shared" si="3"/>
        <v>G</v>
      </c>
      <c r="Z9" s="39">
        <f t="shared" si="0"/>
        <v>33</v>
      </c>
      <c r="AA9" s="39">
        <f t="shared" si="1"/>
        <v>-15</v>
      </c>
      <c r="AB9" s="32">
        <f t="shared" si="2"/>
        <v>18</v>
      </c>
      <c r="AC9" s="32">
        <f>AB9+'1ª Borrador SAÍDA 4D '!AB9</f>
        <v>29</v>
      </c>
      <c r="AD9" s="32"/>
    </row>
    <row r="10" spans="1:30" ht="14.25" customHeight="1">
      <c r="A10" s="12" t="s">
        <v>190</v>
      </c>
      <c r="B10" s="38">
        <f>LEN('2ª Borrador ENTRADA 4D'!B10)*VLOOKUP('2ª Borrador SAÍDA 4D '!B$2,Puntos!$A:$B,2,)</f>
        <v>0</v>
      </c>
      <c r="C10" s="38">
        <f>LEN('2ª Borrador ENTRADA 4D'!C10)*VLOOKUP('2ª Borrador SAÍDA 4D '!C$2,Puntos!$A:$B,2,)</f>
        <v>39</v>
      </c>
      <c r="D10" s="38">
        <f>LEN('2ª Borrador ENTRADA 4D'!D10)*VLOOKUP('2ª Borrador SAÍDA 4D '!D$2,Puntos!$A:$B,2,)</f>
        <v>2</v>
      </c>
      <c r="E10" s="38">
        <f>LEN('2ª Borrador ENTRADA 4D'!E10)*VLOOKUP('2ª Borrador SAÍDA 4D '!E$2,Puntos!$A:$B,2,)</f>
        <v>3</v>
      </c>
      <c r="F10" s="38">
        <f>LEN('2ª Borrador ENTRADA 4D'!F10)*VLOOKUP('2ª Borrador SAÍDA 4D '!F$2,Puntos!$A:$B,2,)</f>
        <v>0</v>
      </c>
      <c r="G10" s="38">
        <f>LEN('2ª Borrador ENTRADA 4D'!G10)*VLOOKUP('2ª Borrador SAÍDA 4D '!G$2,Puntos!$A:$B,2,)</f>
        <v>3</v>
      </c>
      <c r="H10" s="38">
        <f>LEN('2ª Borrador ENTRADA 4D'!H10)*VLOOKUP('2ª Borrador SAÍDA 4D '!H$2,Puntos!$A:$B,2,)</f>
        <v>2</v>
      </c>
      <c r="I10" s="38">
        <f>LEN('2ª Borrador ENTRADA 4D'!I10)*VLOOKUP('2ª Borrador SAÍDA 4D '!I$2,Puntos!$A:$B,2,)</f>
        <v>1</v>
      </c>
      <c r="J10" s="38">
        <f>LEN('2ª Borrador ENTRADA 4D'!J10)*VLOOKUP('2ª Borrador SAÍDA 4D '!J$2,Puntos!$A:$B,2,)</f>
        <v>0</v>
      </c>
      <c r="K10" s="38">
        <f>LEN('2ª Borrador ENTRADA 4D'!K10)*VLOOKUP('2ª Borrador SAÍDA 4D '!K$2,Puntos!$A:$B,2,)</f>
        <v>3</v>
      </c>
      <c r="L10" s="38">
        <f>LEN('2ª Borrador ENTRADA 4D'!L10)*VLOOKUP('2ª Borrador SAÍDA 4D '!L$2,Puntos!$A:$B,2,)</f>
        <v>0</v>
      </c>
      <c r="M10" s="38">
        <f>LEN('2ª Borrador ENTRADA 4D'!M10)*VLOOKUP('2ª Borrador SAÍDA 4D '!M$2,Puntos!$A:$B,2,)</f>
        <v>0</v>
      </c>
      <c r="N10" s="38">
        <f>LEN('2ª Borrador ENTRADA 4D'!N10)*VLOOKUP('2ª Borrador SAÍDA 4D '!N$2,Puntos!$A:$B,2,)</f>
        <v>0</v>
      </c>
      <c r="O10" s="38">
        <f>LEN('2ª Borrador ENTRADA 4D'!O10)*VLOOKUP('2ª Borrador SAÍDA 4D '!O$2,Puntos!$A:$B,2,)</f>
        <v>0</v>
      </c>
      <c r="P10" s="38">
        <f>LEN('2ª Borrador ENTRADA 4D'!P10)*VLOOKUP('2ª Borrador SAÍDA 4D '!P$2,Puntos!$A:$B,2,)</f>
        <v>-2</v>
      </c>
      <c r="Q10" s="38">
        <f>LEN('2ª Borrador ENTRADA 4D'!Q10)*VLOOKUP('2ª Borrador SAÍDA 4D '!Q$2,Puntos!$A:$B,2,)</f>
        <v>0</v>
      </c>
      <c r="R10" s="38">
        <f>LEN('2ª Borrador ENTRADA 4D'!R10)*VLOOKUP('2ª Borrador SAÍDA 4D '!R$2,Puntos!$A:$B,2,)</f>
        <v>0</v>
      </c>
      <c r="S10" s="38">
        <f>LEN('2ª Borrador ENTRADA 4D'!S10)*VLOOKUP('2ª Borrador SAÍDA 4D '!S$2,Puntos!$A:$B,2,)</f>
        <v>0</v>
      </c>
      <c r="T10" s="38">
        <f>LEN('2ª Borrador ENTRADA 4D'!T10)*VLOOKUP('2ª Borrador SAÍDA 4D '!T$2,Puntos!$A:$B,2,)</f>
        <v>0</v>
      </c>
      <c r="U10" s="38">
        <f>LEN('2ª Borrador ENTRADA 4D'!U10)*VLOOKUP('2ª Borrador SAÍDA 4D '!U$2,Puntos!$A:$B,2,)</f>
        <v>0</v>
      </c>
      <c r="V10" s="38">
        <f>LEN('2ª Borrador ENTRADA 4D'!V10)*VLOOKUP('2ª Borrador SAÍDA 4D '!V$2,Puntos!$A:$B,2,)</f>
        <v>0</v>
      </c>
      <c r="W10" s="38">
        <f>LEN('2ª Borrador ENTRADA 4D'!W10)*VLOOKUP('2ª Borrador SAÍDA 4D '!W$2,Puntos!$A:$B,2,)</f>
        <v>0</v>
      </c>
      <c r="X10" s="28" t="s">
        <v>65</v>
      </c>
      <c r="Y10" s="12" t="str">
        <f t="shared" si="3"/>
        <v>H</v>
      </c>
      <c r="Z10" s="39">
        <f t="shared" si="0"/>
        <v>53</v>
      </c>
      <c r="AA10" s="39">
        <f t="shared" si="1"/>
        <v>-2</v>
      </c>
      <c r="AB10" s="32">
        <f t="shared" si="2"/>
        <v>51</v>
      </c>
      <c r="AC10" s="32">
        <f>AB10+'1ª Borrador SAÍDA 4D '!AB10</f>
        <v>107</v>
      </c>
      <c r="AD10" s="32"/>
    </row>
    <row r="11" spans="1:30" ht="14.25" customHeight="1">
      <c r="A11" s="12" t="s">
        <v>191</v>
      </c>
      <c r="B11" s="38">
        <f>LEN('2ª Borrador ENTRADA 4D'!B11)*VLOOKUP('2ª Borrador SAÍDA 4D '!B$2,Puntos!$A:$B,2,)</f>
        <v>0</v>
      </c>
      <c r="C11" s="38">
        <f>LEN('2ª Borrador ENTRADA 4D'!C11)*VLOOKUP('2ª Borrador SAÍDA 4D '!C$2,Puntos!$A:$B,2,)</f>
        <v>39</v>
      </c>
      <c r="D11" s="38">
        <f>LEN('2ª Borrador ENTRADA 4D'!D11)*VLOOKUP('2ª Borrador SAÍDA 4D '!D$2,Puntos!$A:$B,2,)</f>
        <v>2</v>
      </c>
      <c r="E11" s="38">
        <f>LEN('2ª Borrador ENTRADA 4D'!E11)*VLOOKUP('2ª Borrador SAÍDA 4D '!E$2,Puntos!$A:$B,2,)</f>
        <v>0</v>
      </c>
      <c r="F11" s="38">
        <f>LEN('2ª Borrador ENTRADA 4D'!F11)*VLOOKUP('2ª Borrador SAÍDA 4D '!F$2,Puntos!$A:$B,2,)</f>
        <v>0</v>
      </c>
      <c r="G11" s="38">
        <f>LEN('2ª Borrador ENTRADA 4D'!G11)*VLOOKUP('2ª Borrador SAÍDA 4D '!G$2,Puntos!$A:$B,2,)</f>
        <v>0</v>
      </c>
      <c r="H11" s="38">
        <f>LEN('2ª Borrador ENTRADA 4D'!H11)*VLOOKUP('2ª Borrador SAÍDA 4D '!H$2,Puntos!$A:$B,2,)</f>
        <v>4</v>
      </c>
      <c r="I11" s="38">
        <f>LEN('2ª Borrador ENTRADA 4D'!I11)*VLOOKUP('2ª Borrador SAÍDA 4D '!I$2,Puntos!$A:$B,2,)</f>
        <v>1</v>
      </c>
      <c r="J11" s="38">
        <f>LEN('2ª Borrador ENTRADA 4D'!J11)*VLOOKUP('2ª Borrador SAÍDA 4D '!J$2,Puntos!$A:$B,2,)</f>
        <v>0</v>
      </c>
      <c r="K11" s="38">
        <f>LEN('2ª Borrador ENTRADA 4D'!K11)*VLOOKUP('2ª Borrador SAÍDA 4D '!K$2,Puntos!$A:$B,2,)</f>
        <v>3</v>
      </c>
      <c r="L11" s="38">
        <f>LEN('2ª Borrador ENTRADA 4D'!L11)*VLOOKUP('2ª Borrador SAÍDA 4D '!L$2,Puntos!$A:$B,2,)</f>
        <v>0</v>
      </c>
      <c r="M11" s="38">
        <f>LEN('2ª Borrador ENTRADA 4D'!M11)*VLOOKUP('2ª Borrador SAÍDA 4D '!M$2,Puntos!$A:$B,2,)</f>
        <v>0</v>
      </c>
      <c r="N11" s="38">
        <f>LEN('2ª Borrador ENTRADA 4D'!N11)*VLOOKUP('2ª Borrador SAÍDA 4D '!N$2,Puntos!$A:$B,2,)</f>
        <v>0</v>
      </c>
      <c r="O11" s="38">
        <f>LEN('2ª Borrador ENTRADA 4D'!O11)*VLOOKUP('2ª Borrador SAÍDA 4D '!O$2,Puntos!$A:$B,2,)</f>
        <v>0</v>
      </c>
      <c r="P11" s="38">
        <f>LEN('2ª Borrador ENTRADA 4D'!P11)*VLOOKUP('2ª Borrador SAÍDA 4D '!P$2,Puntos!$A:$B,2,)</f>
        <v>0</v>
      </c>
      <c r="Q11" s="38">
        <f>LEN('2ª Borrador ENTRADA 4D'!Q11)*VLOOKUP('2ª Borrador SAÍDA 4D '!Q$2,Puntos!$A:$B,2,)</f>
        <v>0</v>
      </c>
      <c r="R11" s="38">
        <f>LEN('2ª Borrador ENTRADA 4D'!R11)*VLOOKUP('2ª Borrador SAÍDA 4D '!R$2,Puntos!$A:$B,2,)</f>
        <v>0</v>
      </c>
      <c r="S11" s="38">
        <f>LEN('2ª Borrador ENTRADA 4D'!S11)*VLOOKUP('2ª Borrador SAÍDA 4D '!S$2,Puntos!$A:$B,2,)</f>
        <v>0</v>
      </c>
      <c r="T11" s="38">
        <f>LEN('2ª Borrador ENTRADA 4D'!T11)*VLOOKUP('2ª Borrador SAÍDA 4D '!T$2,Puntos!$A:$B,2,)</f>
        <v>0</v>
      </c>
      <c r="U11" s="38">
        <f>LEN('2ª Borrador ENTRADA 4D'!U11)*VLOOKUP('2ª Borrador SAÍDA 4D '!U$2,Puntos!$A:$B,2,)</f>
        <v>0</v>
      </c>
      <c r="V11" s="38">
        <f>LEN('2ª Borrador ENTRADA 4D'!V11)*VLOOKUP('2ª Borrador SAÍDA 4D '!V$2,Puntos!$A:$B,2,)</f>
        <v>0</v>
      </c>
      <c r="W11" s="38">
        <f>LEN('2ª Borrador ENTRADA 4D'!W11)*VLOOKUP('2ª Borrador SAÍDA 4D '!W$2,Puntos!$A:$B,2,)</f>
        <v>0</v>
      </c>
      <c r="X11" s="26" t="s">
        <v>67</v>
      </c>
      <c r="Y11" s="12" t="str">
        <f t="shared" si="3"/>
        <v>I</v>
      </c>
      <c r="Z11" s="39">
        <f t="shared" si="0"/>
        <v>49</v>
      </c>
      <c r="AA11" s="39">
        <f t="shared" si="1"/>
        <v>0</v>
      </c>
      <c r="AB11" s="32">
        <f t="shared" si="2"/>
        <v>49</v>
      </c>
      <c r="AC11" s="32">
        <f>AB11+'1ª Borrador SAÍDA 4D '!AB11</f>
        <v>91</v>
      </c>
      <c r="AD11" s="32"/>
    </row>
    <row r="12" spans="1:30" ht="14.25" customHeight="1">
      <c r="A12" s="12" t="s">
        <v>192</v>
      </c>
      <c r="B12" s="38">
        <f>LEN('2ª Borrador ENTRADA 4D'!B12)*VLOOKUP('2ª Borrador SAÍDA 4D '!B$2,Puntos!$A:$B,2,)</f>
        <v>0</v>
      </c>
      <c r="C12" s="38">
        <f>LEN('2ª Borrador ENTRADA 4D'!C12)*VLOOKUP('2ª Borrador SAÍDA 4D '!C$2,Puntos!$A:$B,2,)</f>
        <v>24</v>
      </c>
      <c r="D12" s="38">
        <f>LEN('2ª Borrador ENTRADA 4D'!D12)*VLOOKUP('2ª Borrador SAÍDA 4D '!D$2,Puntos!$A:$B,2,)</f>
        <v>0</v>
      </c>
      <c r="E12" s="38">
        <f>LEN('2ª Borrador ENTRADA 4D'!E12)*VLOOKUP('2ª Borrador SAÍDA 4D '!E$2,Puntos!$A:$B,2,)</f>
        <v>0</v>
      </c>
      <c r="F12" s="38">
        <f>LEN('2ª Borrador ENTRADA 4D'!F12)*VLOOKUP('2ª Borrador SAÍDA 4D '!F$2,Puntos!$A:$B,2,)</f>
        <v>0</v>
      </c>
      <c r="G12" s="38">
        <f>LEN('2ª Borrador ENTRADA 4D'!G12)*VLOOKUP('2ª Borrador SAÍDA 4D '!G$2,Puntos!$A:$B,2,)</f>
        <v>0</v>
      </c>
      <c r="H12" s="38">
        <f>LEN('2ª Borrador ENTRADA 4D'!H12)*VLOOKUP('2ª Borrador SAÍDA 4D '!H$2,Puntos!$A:$B,2,)</f>
        <v>0</v>
      </c>
      <c r="I12" s="38">
        <f>LEN('2ª Borrador ENTRADA 4D'!I12)*VLOOKUP('2ª Borrador SAÍDA 4D '!I$2,Puntos!$A:$B,2,)</f>
        <v>1</v>
      </c>
      <c r="J12" s="38">
        <f>LEN('2ª Borrador ENTRADA 4D'!J12)*VLOOKUP('2ª Borrador SAÍDA 4D '!J$2,Puntos!$A:$B,2,)</f>
        <v>0</v>
      </c>
      <c r="K12" s="38">
        <f>LEN('2ª Borrador ENTRADA 4D'!K12)*VLOOKUP('2ª Borrador SAÍDA 4D '!K$2,Puntos!$A:$B,2,)</f>
        <v>2</v>
      </c>
      <c r="L12" s="38">
        <f>LEN('2ª Borrador ENTRADA 4D'!L12)*VLOOKUP('2ª Borrador SAÍDA 4D '!L$2,Puntos!$A:$B,2,)</f>
        <v>0</v>
      </c>
      <c r="M12" s="38">
        <f>LEN('2ª Borrador ENTRADA 4D'!M12)*VLOOKUP('2ª Borrador SAÍDA 4D '!M$2,Puntos!$A:$B,2,)</f>
        <v>0</v>
      </c>
      <c r="N12" s="38">
        <f>LEN('2ª Borrador ENTRADA 4D'!N12)*VLOOKUP('2ª Borrador SAÍDA 4D '!N$2,Puntos!$A:$B,2,)</f>
        <v>0</v>
      </c>
      <c r="O12" s="38">
        <f>LEN('2ª Borrador ENTRADA 4D'!O12)*VLOOKUP('2ª Borrador SAÍDA 4D '!O$2,Puntos!$A:$B,2,)</f>
        <v>0</v>
      </c>
      <c r="P12" s="38">
        <f>LEN('2ª Borrador ENTRADA 4D'!P12)*VLOOKUP('2ª Borrador SAÍDA 4D '!P$2,Puntos!$A:$B,2,)</f>
        <v>-12</v>
      </c>
      <c r="Q12" s="38">
        <f>LEN('2ª Borrador ENTRADA 4D'!Q12)*VLOOKUP('2ª Borrador SAÍDA 4D '!Q$2,Puntos!$A:$B,2,)</f>
        <v>0</v>
      </c>
      <c r="R12" s="38">
        <f>LEN('2ª Borrador ENTRADA 4D'!R12)*VLOOKUP('2ª Borrador SAÍDA 4D '!R$2,Puntos!$A:$B,2,)</f>
        <v>0</v>
      </c>
      <c r="S12" s="38">
        <f>LEN('2ª Borrador ENTRADA 4D'!S12)*VLOOKUP('2ª Borrador SAÍDA 4D '!S$2,Puntos!$A:$B,2,)</f>
        <v>0</v>
      </c>
      <c r="T12" s="38">
        <f>LEN('2ª Borrador ENTRADA 4D'!T12)*VLOOKUP('2ª Borrador SAÍDA 4D '!T$2,Puntos!$A:$B,2,)</f>
        <v>0</v>
      </c>
      <c r="U12" s="38">
        <f>LEN('2ª Borrador ENTRADA 4D'!U12)*VLOOKUP('2ª Borrador SAÍDA 4D '!U$2,Puntos!$A:$B,2,)</f>
        <v>-3</v>
      </c>
      <c r="V12" s="38">
        <f>LEN('2ª Borrador ENTRADA 4D'!V12)*VLOOKUP('2ª Borrador SAÍDA 4D '!V$2,Puntos!$A:$B,2,)</f>
        <v>0</v>
      </c>
      <c r="W12" s="38">
        <f>LEN('2ª Borrador ENTRADA 4D'!W12)*VLOOKUP('2ª Borrador SAÍDA 4D '!W$2,Puntos!$A:$B,2,)</f>
        <v>0</v>
      </c>
      <c r="X12" s="28" t="s">
        <v>68</v>
      </c>
      <c r="Y12" s="12" t="str">
        <f t="shared" si="3"/>
        <v>J</v>
      </c>
      <c r="Z12" s="39">
        <f t="shared" si="0"/>
        <v>27</v>
      </c>
      <c r="AA12" s="39">
        <f t="shared" si="1"/>
        <v>-15</v>
      </c>
      <c r="AB12" s="32">
        <f t="shared" si="2"/>
        <v>12</v>
      </c>
      <c r="AC12" s="32">
        <f>AB12+'1ª Borrador SAÍDA 4D '!AB12</f>
        <v>33</v>
      </c>
      <c r="AD12" s="32"/>
    </row>
    <row r="13" spans="1:30" ht="14.25" customHeight="1">
      <c r="A13" s="12" t="s">
        <v>193</v>
      </c>
      <c r="B13" s="38">
        <f>LEN('2ª Borrador ENTRADA 4D'!B13)*VLOOKUP('2ª Borrador SAÍDA 4D '!B$2,Puntos!$A:$B,2,)</f>
        <v>0</v>
      </c>
      <c r="C13" s="38">
        <f>LEN('2ª Borrador ENTRADA 4D'!C13)*VLOOKUP('2ª Borrador SAÍDA 4D '!C$2,Puntos!$A:$B,2,)</f>
        <v>21</v>
      </c>
      <c r="D13" s="38">
        <f>LEN('2ª Borrador ENTRADA 4D'!D13)*VLOOKUP('2ª Borrador SAÍDA 4D '!D$2,Puntos!$A:$B,2,)</f>
        <v>0</v>
      </c>
      <c r="E13" s="38">
        <f>LEN('2ª Borrador ENTRADA 4D'!E13)*VLOOKUP('2ª Borrador SAÍDA 4D '!E$2,Puntos!$A:$B,2,)</f>
        <v>3</v>
      </c>
      <c r="F13" s="38">
        <f>LEN('2ª Borrador ENTRADA 4D'!F13)*VLOOKUP('2ª Borrador SAÍDA 4D '!F$2,Puntos!$A:$B,2,)</f>
        <v>4</v>
      </c>
      <c r="G13" s="38">
        <f>LEN('2ª Borrador ENTRADA 4D'!G13)*VLOOKUP('2ª Borrador SAÍDA 4D '!G$2,Puntos!$A:$B,2,)</f>
        <v>0</v>
      </c>
      <c r="H13" s="38">
        <f>LEN('2ª Borrador ENTRADA 4D'!H13)*VLOOKUP('2ª Borrador SAÍDA 4D '!H$2,Puntos!$A:$B,2,)</f>
        <v>0</v>
      </c>
      <c r="I13" s="38">
        <f>LEN('2ª Borrador ENTRADA 4D'!I13)*VLOOKUP('2ª Borrador SAÍDA 4D '!I$2,Puntos!$A:$B,2,)</f>
        <v>0</v>
      </c>
      <c r="J13" s="38">
        <f>LEN('2ª Borrador ENTRADA 4D'!J13)*VLOOKUP('2ª Borrador SAÍDA 4D '!J$2,Puntos!$A:$B,2,)</f>
        <v>0</v>
      </c>
      <c r="K13" s="38">
        <f>LEN('2ª Borrador ENTRADA 4D'!K13)*VLOOKUP('2ª Borrador SAÍDA 4D '!K$2,Puntos!$A:$B,2,)</f>
        <v>4</v>
      </c>
      <c r="L13" s="38">
        <f>LEN('2ª Borrador ENTRADA 4D'!L13)*VLOOKUP('2ª Borrador SAÍDA 4D '!L$2,Puntos!$A:$B,2,)</f>
        <v>0</v>
      </c>
      <c r="M13" s="38">
        <f>LEN('2ª Borrador ENTRADA 4D'!M13)*VLOOKUP('2ª Borrador SAÍDA 4D '!M$2,Puntos!$A:$B,2,)</f>
        <v>0</v>
      </c>
      <c r="N13" s="38">
        <f>LEN('2ª Borrador ENTRADA 4D'!N13)*VLOOKUP('2ª Borrador SAÍDA 4D '!N$2,Puntos!$A:$B,2,)</f>
        <v>0</v>
      </c>
      <c r="O13" s="38">
        <f>LEN('2ª Borrador ENTRADA 4D'!O13)*VLOOKUP('2ª Borrador SAÍDA 4D '!O$2,Puntos!$A:$B,2,)</f>
        <v>0</v>
      </c>
      <c r="P13" s="38">
        <f>LEN('2ª Borrador ENTRADA 4D'!P13)*VLOOKUP('2ª Borrador SAÍDA 4D '!P$2,Puntos!$A:$B,2,)</f>
        <v>-6</v>
      </c>
      <c r="Q13" s="38">
        <f>LEN('2ª Borrador ENTRADA 4D'!Q13)*VLOOKUP('2ª Borrador SAÍDA 4D '!Q$2,Puntos!$A:$B,2,)</f>
        <v>0</v>
      </c>
      <c r="R13" s="38">
        <f>LEN('2ª Borrador ENTRADA 4D'!R13)*VLOOKUP('2ª Borrador SAÍDA 4D '!R$2,Puntos!$A:$B,2,)</f>
        <v>0</v>
      </c>
      <c r="S13" s="38">
        <f>LEN('2ª Borrador ENTRADA 4D'!S13)*VLOOKUP('2ª Borrador SAÍDA 4D '!S$2,Puntos!$A:$B,2,)</f>
        <v>0</v>
      </c>
      <c r="T13" s="38">
        <f>LEN('2ª Borrador ENTRADA 4D'!T13)*VLOOKUP('2ª Borrador SAÍDA 4D '!T$2,Puntos!$A:$B,2,)</f>
        <v>0</v>
      </c>
      <c r="U13" s="38">
        <f>LEN('2ª Borrador ENTRADA 4D'!U13)*VLOOKUP('2ª Borrador SAÍDA 4D '!U$2,Puntos!$A:$B,2,)</f>
        <v>0</v>
      </c>
      <c r="V13" s="38">
        <f>LEN('2ª Borrador ENTRADA 4D'!V13)*VLOOKUP('2ª Borrador SAÍDA 4D '!V$2,Puntos!$A:$B,2,)</f>
        <v>0</v>
      </c>
      <c r="W13" s="38">
        <f>LEN('2ª Borrador ENTRADA 4D'!W13)*VLOOKUP('2ª Borrador SAÍDA 4D '!W$2,Puntos!$A:$B,2,)</f>
        <v>0</v>
      </c>
      <c r="X13" s="26"/>
      <c r="Y13" s="12" t="str">
        <f t="shared" si="3"/>
        <v>K</v>
      </c>
      <c r="Z13" s="39">
        <f t="shared" si="0"/>
        <v>32</v>
      </c>
      <c r="AA13" s="39">
        <f t="shared" si="1"/>
        <v>-6</v>
      </c>
      <c r="AB13" s="32">
        <f t="shared" si="2"/>
        <v>26</v>
      </c>
      <c r="AC13" s="32">
        <f>AB13+'1ª Borrador SAÍDA 4D '!AB13</f>
        <v>59</v>
      </c>
      <c r="AD13" s="32"/>
    </row>
    <row r="14" spans="1:30" ht="14.25" customHeight="1">
      <c r="A14" s="12" t="s">
        <v>194</v>
      </c>
      <c r="B14" s="38">
        <f>LEN('2ª Borrador ENTRADA 4D'!B14)*VLOOKUP('2ª Borrador SAÍDA 4D '!B$2,Puntos!$A:$B,2,)</f>
        <v>0</v>
      </c>
      <c r="C14" s="38">
        <f>LEN('2ª Borrador ENTRADA 4D'!C14)*VLOOKUP('2ª Borrador SAÍDA 4D '!C$2,Puntos!$A:$B,2,)</f>
        <v>12</v>
      </c>
      <c r="D14" s="38">
        <f>LEN('2ª Borrador ENTRADA 4D'!D14)*VLOOKUP('2ª Borrador SAÍDA 4D '!D$2,Puntos!$A:$B,2,)</f>
        <v>0</v>
      </c>
      <c r="E14" s="38">
        <f>LEN('2ª Borrador ENTRADA 4D'!E14)*VLOOKUP('2ª Borrador SAÍDA 4D '!E$2,Puntos!$A:$B,2,)</f>
        <v>0</v>
      </c>
      <c r="F14" s="38">
        <f>LEN('2ª Borrador ENTRADA 4D'!F14)*VLOOKUP('2ª Borrador SAÍDA 4D '!F$2,Puntos!$A:$B,2,)</f>
        <v>4</v>
      </c>
      <c r="G14" s="38">
        <f>LEN('2ª Borrador ENTRADA 4D'!G14)*VLOOKUP('2ª Borrador SAÍDA 4D '!G$2,Puntos!$A:$B,2,)</f>
        <v>3</v>
      </c>
      <c r="H14" s="38">
        <f>LEN('2ª Borrador ENTRADA 4D'!H14)*VLOOKUP('2ª Borrador SAÍDA 4D '!H$2,Puntos!$A:$B,2,)</f>
        <v>0</v>
      </c>
      <c r="I14" s="38">
        <f>LEN('2ª Borrador ENTRADA 4D'!I14)*VLOOKUP('2ª Borrador SAÍDA 4D '!I$2,Puntos!$A:$B,2,)</f>
        <v>0</v>
      </c>
      <c r="J14" s="38">
        <f>LEN('2ª Borrador ENTRADA 4D'!J14)*VLOOKUP('2ª Borrador SAÍDA 4D '!J$2,Puntos!$A:$B,2,)</f>
        <v>0</v>
      </c>
      <c r="K14" s="38">
        <f>LEN('2ª Borrador ENTRADA 4D'!K14)*VLOOKUP('2ª Borrador SAÍDA 4D '!K$2,Puntos!$A:$B,2,)</f>
        <v>3</v>
      </c>
      <c r="L14" s="38">
        <f>LEN('2ª Borrador ENTRADA 4D'!L14)*VLOOKUP('2ª Borrador SAÍDA 4D '!L$2,Puntos!$A:$B,2,)</f>
        <v>0</v>
      </c>
      <c r="M14" s="38">
        <f>LEN('2ª Borrador ENTRADA 4D'!M14)*VLOOKUP('2ª Borrador SAÍDA 4D '!M$2,Puntos!$A:$B,2,)</f>
        <v>0</v>
      </c>
      <c r="N14" s="38">
        <f>LEN('2ª Borrador ENTRADA 4D'!N14)*VLOOKUP('2ª Borrador SAÍDA 4D '!N$2,Puntos!$A:$B,2,)</f>
        <v>0</v>
      </c>
      <c r="O14" s="38">
        <f>LEN('2ª Borrador ENTRADA 4D'!O14)*VLOOKUP('2ª Borrador SAÍDA 4D '!O$2,Puntos!$A:$B,2,)</f>
        <v>0</v>
      </c>
      <c r="P14" s="38">
        <f>LEN('2ª Borrador ENTRADA 4D'!P14)*VLOOKUP('2ª Borrador SAÍDA 4D '!P$2,Puntos!$A:$B,2,)</f>
        <v>-14</v>
      </c>
      <c r="Q14" s="38">
        <f>LEN('2ª Borrador ENTRADA 4D'!Q14)*VLOOKUP('2ª Borrador SAÍDA 4D '!Q$2,Puntos!$A:$B,2,)</f>
        <v>0</v>
      </c>
      <c r="R14" s="38">
        <f>LEN('2ª Borrador ENTRADA 4D'!R14)*VLOOKUP('2ª Borrador SAÍDA 4D '!R$2,Puntos!$A:$B,2,)</f>
        <v>0</v>
      </c>
      <c r="S14" s="38">
        <f>LEN('2ª Borrador ENTRADA 4D'!S14)*VLOOKUP('2ª Borrador SAÍDA 4D '!S$2,Puntos!$A:$B,2,)</f>
        <v>0</v>
      </c>
      <c r="T14" s="38">
        <f>LEN('2ª Borrador ENTRADA 4D'!T14)*VLOOKUP('2ª Borrador SAÍDA 4D '!T$2,Puntos!$A:$B,2,)</f>
        <v>0</v>
      </c>
      <c r="U14" s="38">
        <f>LEN('2ª Borrador ENTRADA 4D'!U14)*VLOOKUP('2ª Borrador SAÍDA 4D '!U$2,Puntos!$A:$B,2,)</f>
        <v>0</v>
      </c>
      <c r="V14" s="38">
        <f>LEN('2ª Borrador ENTRADA 4D'!V14)*VLOOKUP('2ª Borrador SAÍDA 4D '!V$2,Puntos!$A:$B,2,)</f>
        <v>0</v>
      </c>
      <c r="W14" s="38">
        <f>LEN('2ª Borrador ENTRADA 4D'!W14)*VLOOKUP('2ª Borrador SAÍDA 4D '!W$2,Puntos!$A:$B,2,)</f>
        <v>0</v>
      </c>
      <c r="X14" s="26" t="s">
        <v>71</v>
      </c>
      <c r="Y14" s="12" t="str">
        <f t="shared" si="3"/>
        <v>L</v>
      </c>
      <c r="Z14" s="39">
        <f t="shared" si="0"/>
        <v>22</v>
      </c>
      <c r="AA14" s="39">
        <f t="shared" si="1"/>
        <v>-14</v>
      </c>
      <c r="AB14" s="32">
        <f t="shared" si="2"/>
        <v>8</v>
      </c>
      <c r="AC14" s="32">
        <f>AB14+'1ª Borrador SAÍDA 4D '!AB14</f>
        <v>28</v>
      </c>
      <c r="AD14" s="32"/>
    </row>
    <row r="15" spans="1:30" ht="14.25" customHeight="1">
      <c r="A15" s="12" t="s">
        <v>90</v>
      </c>
      <c r="B15" s="38">
        <f>LEN('2ª Borrador ENTRADA 4D'!B15)*VLOOKUP('2ª Borrador SAÍDA 4D '!B$2,Puntos!$A:$B,2,)</f>
        <v>0</v>
      </c>
      <c r="C15" s="38">
        <f>LEN('2ª Borrador ENTRADA 4D'!C15)*VLOOKUP('2ª Borrador SAÍDA 4D '!C$2,Puntos!$A:$B,2,)</f>
        <v>30</v>
      </c>
      <c r="D15" s="38">
        <f>LEN('2ª Borrador ENTRADA 4D'!D15)*VLOOKUP('2ª Borrador SAÍDA 4D '!D$2,Puntos!$A:$B,2,)</f>
        <v>2</v>
      </c>
      <c r="E15" s="38">
        <f>LEN('2ª Borrador ENTRADA 4D'!E15)*VLOOKUP('2ª Borrador SAÍDA 4D '!E$2,Puntos!$A:$B,2,)</f>
        <v>3</v>
      </c>
      <c r="F15" s="38">
        <f>LEN('2ª Borrador ENTRADA 4D'!F15)*VLOOKUP('2ª Borrador SAÍDA 4D '!F$2,Puntos!$A:$B,2,)</f>
        <v>8</v>
      </c>
      <c r="G15" s="38">
        <f>LEN('2ª Borrador ENTRADA 4D'!G15)*VLOOKUP('2ª Borrador SAÍDA 4D '!G$2,Puntos!$A:$B,2,)</f>
        <v>3</v>
      </c>
      <c r="H15" s="38">
        <f>LEN('2ª Borrador ENTRADA 4D'!H15)*VLOOKUP('2ª Borrador SAÍDA 4D '!H$2,Puntos!$A:$B,2,)</f>
        <v>0</v>
      </c>
      <c r="I15" s="38">
        <f>LEN('2ª Borrador ENTRADA 4D'!I15)*VLOOKUP('2ª Borrador SAÍDA 4D '!I$2,Puntos!$A:$B,2,)</f>
        <v>0</v>
      </c>
      <c r="J15" s="38">
        <f>LEN('2ª Borrador ENTRADA 4D'!J15)*VLOOKUP('2ª Borrador SAÍDA 4D '!J$2,Puntos!$A:$B,2,)</f>
        <v>0</v>
      </c>
      <c r="K15" s="38">
        <f>LEN('2ª Borrador ENTRADA 4D'!K15)*VLOOKUP('2ª Borrador SAÍDA 4D '!K$2,Puntos!$A:$B,2,)</f>
        <v>2</v>
      </c>
      <c r="L15" s="38">
        <f>LEN('2ª Borrador ENTRADA 4D'!L15)*VLOOKUP('2ª Borrador SAÍDA 4D '!L$2,Puntos!$A:$B,2,)</f>
        <v>0</v>
      </c>
      <c r="M15" s="38">
        <f>LEN('2ª Borrador ENTRADA 4D'!M15)*VLOOKUP('2ª Borrador SAÍDA 4D '!M$2,Puntos!$A:$B,2,)</f>
        <v>0</v>
      </c>
      <c r="N15" s="38">
        <f>LEN('2ª Borrador ENTRADA 4D'!N15)*VLOOKUP('2ª Borrador SAÍDA 4D '!N$2,Puntos!$A:$B,2,)</f>
        <v>0</v>
      </c>
      <c r="O15" s="38">
        <f>LEN('2ª Borrador ENTRADA 4D'!O15)*VLOOKUP('2ª Borrador SAÍDA 4D '!O$2,Puntos!$A:$B,2,)</f>
        <v>0</v>
      </c>
      <c r="P15" s="38">
        <f>LEN('2ª Borrador ENTRADA 4D'!P15)*VLOOKUP('2ª Borrador SAÍDA 4D '!P$2,Puntos!$A:$B,2,)</f>
        <v>-4</v>
      </c>
      <c r="Q15" s="38">
        <f>LEN('2ª Borrador ENTRADA 4D'!Q15)*VLOOKUP('2ª Borrador SAÍDA 4D '!Q$2,Puntos!$A:$B,2,)</f>
        <v>0</v>
      </c>
      <c r="R15" s="38">
        <f>LEN('2ª Borrador ENTRADA 4D'!R15)*VLOOKUP('2ª Borrador SAÍDA 4D '!R$2,Puntos!$A:$B,2,)</f>
        <v>0</v>
      </c>
      <c r="S15" s="38">
        <f>LEN('2ª Borrador ENTRADA 4D'!S15)*VLOOKUP('2ª Borrador SAÍDA 4D '!S$2,Puntos!$A:$B,2,)</f>
        <v>0</v>
      </c>
      <c r="T15" s="38">
        <f>LEN('2ª Borrador ENTRADA 4D'!T15)*VLOOKUP('2ª Borrador SAÍDA 4D '!T$2,Puntos!$A:$B,2,)</f>
        <v>0</v>
      </c>
      <c r="U15" s="38">
        <f>LEN('2ª Borrador ENTRADA 4D'!U15)*VLOOKUP('2ª Borrador SAÍDA 4D '!U$2,Puntos!$A:$B,2,)</f>
        <v>0</v>
      </c>
      <c r="V15" s="38">
        <f>LEN('2ª Borrador ENTRADA 4D'!V15)*VLOOKUP('2ª Borrador SAÍDA 4D '!V$2,Puntos!$A:$B,2,)</f>
        <v>0</v>
      </c>
      <c r="W15" s="38">
        <f>LEN('2ª Borrador ENTRADA 4D'!W15)*VLOOKUP('2ª Borrador SAÍDA 4D '!W$2,Puntos!$A:$B,2,)</f>
        <v>0</v>
      </c>
      <c r="X15" s="26" t="s">
        <v>72</v>
      </c>
      <c r="Y15" s="12" t="str">
        <f t="shared" si="3"/>
        <v>M</v>
      </c>
      <c r="Z15" s="39">
        <f t="shared" si="0"/>
        <v>48</v>
      </c>
      <c r="AA15" s="39">
        <f t="shared" si="1"/>
        <v>-4</v>
      </c>
      <c r="AB15" s="32">
        <f t="shared" si="2"/>
        <v>44</v>
      </c>
      <c r="AC15" s="32">
        <f>AB15+'1ª Borrador SAÍDA 4D '!AB15</f>
        <v>78</v>
      </c>
      <c r="AD15" s="32"/>
    </row>
    <row r="16" spans="1:30" ht="14.25" customHeight="1">
      <c r="A16" s="12" t="s">
        <v>195</v>
      </c>
      <c r="B16" s="38">
        <f>LEN('2ª Borrador ENTRADA 4D'!B16)*VLOOKUP('2ª Borrador SAÍDA 4D '!B$2,Puntos!$A:$B,2,)</f>
        <v>0</v>
      </c>
      <c r="C16" s="38">
        <f>LEN('2ª Borrador ENTRADA 4D'!C16)*VLOOKUP('2ª Borrador SAÍDA 4D '!C$2,Puntos!$A:$B,2,)</f>
        <v>39</v>
      </c>
      <c r="D16" s="38">
        <f>LEN('2ª Borrador ENTRADA 4D'!D16)*VLOOKUP('2ª Borrador SAÍDA 4D '!D$2,Puntos!$A:$B,2,)</f>
        <v>0</v>
      </c>
      <c r="E16" s="38">
        <f>LEN('2ª Borrador ENTRADA 4D'!E16)*VLOOKUP('2ª Borrador SAÍDA 4D '!E$2,Puntos!$A:$B,2,)</f>
        <v>6</v>
      </c>
      <c r="F16" s="38">
        <f>LEN('2ª Borrador ENTRADA 4D'!F16)*VLOOKUP('2ª Borrador SAÍDA 4D '!F$2,Puntos!$A:$B,2,)</f>
        <v>4</v>
      </c>
      <c r="G16" s="38">
        <f>LEN('2ª Borrador ENTRADA 4D'!G16)*VLOOKUP('2ª Borrador SAÍDA 4D '!G$2,Puntos!$A:$B,2,)</f>
        <v>3</v>
      </c>
      <c r="H16" s="38">
        <f>LEN('2ª Borrador ENTRADA 4D'!H16)*VLOOKUP('2ª Borrador SAÍDA 4D '!H$2,Puntos!$A:$B,2,)</f>
        <v>2</v>
      </c>
      <c r="I16" s="38">
        <f>LEN('2ª Borrador ENTRADA 4D'!I16)*VLOOKUP('2ª Borrador SAÍDA 4D '!I$2,Puntos!$A:$B,2,)</f>
        <v>0</v>
      </c>
      <c r="J16" s="38">
        <f>LEN('2ª Borrador ENTRADA 4D'!J16)*VLOOKUP('2ª Borrador SAÍDA 4D '!J$2,Puntos!$A:$B,2,)</f>
        <v>0</v>
      </c>
      <c r="K16" s="38">
        <f>LEN('2ª Borrador ENTRADA 4D'!K16)*VLOOKUP('2ª Borrador SAÍDA 4D '!K$2,Puntos!$A:$B,2,)</f>
        <v>3</v>
      </c>
      <c r="L16" s="38">
        <f>LEN('2ª Borrador ENTRADA 4D'!L16)*VLOOKUP('2ª Borrador SAÍDA 4D '!L$2,Puntos!$A:$B,2,)</f>
        <v>0</v>
      </c>
      <c r="M16" s="38">
        <f>LEN('2ª Borrador ENTRADA 4D'!M16)*VLOOKUP('2ª Borrador SAÍDA 4D '!M$2,Puntos!$A:$B,2,)</f>
        <v>0</v>
      </c>
      <c r="N16" s="38">
        <f>LEN('2ª Borrador ENTRADA 4D'!N16)*VLOOKUP('2ª Borrador SAÍDA 4D '!N$2,Puntos!$A:$B,2,)</f>
        <v>0</v>
      </c>
      <c r="O16" s="38">
        <f>LEN('2ª Borrador ENTRADA 4D'!O16)*VLOOKUP('2ª Borrador SAÍDA 4D '!O$2,Puntos!$A:$B,2,)</f>
        <v>0</v>
      </c>
      <c r="P16" s="38">
        <f>LEN('2ª Borrador ENTRADA 4D'!P16)*VLOOKUP('2ª Borrador SAÍDA 4D '!P$2,Puntos!$A:$B,2,)</f>
        <v>0</v>
      </c>
      <c r="Q16" s="38">
        <f>LEN('2ª Borrador ENTRADA 4D'!Q16)*VLOOKUP('2ª Borrador SAÍDA 4D '!Q$2,Puntos!$A:$B,2,)</f>
        <v>0</v>
      </c>
      <c r="R16" s="38">
        <f>LEN('2ª Borrador ENTRADA 4D'!R16)*VLOOKUP('2ª Borrador SAÍDA 4D '!R$2,Puntos!$A:$B,2,)</f>
        <v>0</v>
      </c>
      <c r="S16" s="38">
        <f>LEN('2ª Borrador ENTRADA 4D'!S16)*VLOOKUP('2ª Borrador SAÍDA 4D '!S$2,Puntos!$A:$B,2,)</f>
        <v>0</v>
      </c>
      <c r="T16" s="38">
        <f>LEN('2ª Borrador ENTRADA 4D'!T16)*VLOOKUP('2ª Borrador SAÍDA 4D '!T$2,Puntos!$A:$B,2,)</f>
        <v>0</v>
      </c>
      <c r="U16" s="38">
        <f>LEN('2ª Borrador ENTRADA 4D'!U16)*VLOOKUP('2ª Borrador SAÍDA 4D '!U$2,Puntos!$A:$B,2,)</f>
        <v>0</v>
      </c>
      <c r="V16" s="38">
        <f>LEN('2ª Borrador ENTRADA 4D'!V16)*VLOOKUP('2ª Borrador SAÍDA 4D '!V$2,Puntos!$A:$B,2,)</f>
        <v>0</v>
      </c>
      <c r="W16" s="38">
        <f>LEN('2ª Borrador ENTRADA 4D'!W16)*VLOOKUP('2ª Borrador SAÍDA 4D '!W$2,Puntos!$A:$B,2,)</f>
        <v>0</v>
      </c>
      <c r="X16" s="26" t="s">
        <v>73</v>
      </c>
      <c r="Y16" s="12" t="str">
        <f t="shared" si="3"/>
        <v>N</v>
      </c>
      <c r="Z16" s="39">
        <f t="shared" si="0"/>
        <v>57</v>
      </c>
      <c r="AA16" s="39">
        <f t="shared" si="1"/>
        <v>0</v>
      </c>
      <c r="AB16" s="32">
        <f t="shared" si="2"/>
        <v>57</v>
      </c>
      <c r="AC16" s="32">
        <f>AB16+'1ª Borrador SAÍDA 4D '!AB16</f>
        <v>108</v>
      </c>
      <c r="AD16" s="32"/>
    </row>
    <row r="17" spans="1:30" ht="14.25" customHeight="1">
      <c r="A17" s="12" t="s">
        <v>204</v>
      </c>
      <c r="B17" s="38">
        <f>LEN('2ª Borrador ENTRADA 4D'!B17)*VLOOKUP('2ª Borrador SAÍDA 4D '!B$2,Puntos!$A:$B,2,)</f>
        <v>0</v>
      </c>
      <c r="C17" s="38">
        <f>LEN('2ª Borrador ENTRADA 4D'!C17)*VLOOKUP('2ª Borrador SAÍDA 4D '!C$2,Puntos!$A:$B,2,)</f>
        <v>21</v>
      </c>
      <c r="D17" s="38">
        <f>LEN('2ª Borrador ENTRADA 4D'!D17)*VLOOKUP('2ª Borrador SAÍDA 4D '!D$2,Puntos!$A:$B,2,)</f>
        <v>0</v>
      </c>
      <c r="E17" s="38">
        <f>LEN('2ª Borrador ENTRADA 4D'!E17)*VLOOKUP('2ª Borrador SAÍDA 4D '!E$2,Puntos!$A:$B,2,)</f>
        <v>0</v>
      </c>
      <c r="F17" s="38">
        <f>LEN('2ª Borrador ENTRADA 4D'!F17)*VLOOKUP('2ª Borrador SAÍDA 4D '!F$2,Puntos!$A:$B,2,)</f>
        <v>0</v>
      </c>
      <c r="G17" s="38">
        <f>LEN('2ª Borrador ENTRADA 4D'!G17)*VLOOKUP('2ª Borrador SAÍDA 4D '!G$2,Puntos!$A:$B,2,)</f>
        <v>0</v>
      </c>
      <c r="H17" s="38">
        <f>LEN('2ª Borrador ENTRADA 4D'!H17)*VLOOKUP('2ª Borrador SAÍDA 4D '!H$2,Puntos!$A:$B,2,)</f>
        <v>2</v>
      </c>
      <c r="I17" s="38">
        <f>LEN('2ª Borrador ENTRADA 4D'!I17)*VLOOKUP('2ª Borrador SAÍDA 4D '!I$2,Puntos!$A:$B,2,)</f>
        <v>0</v>
      </c>
      <c r="J17" s="38">
        <f>LEN('2ª Borrador ENTRADA 4D'!J17)*VLOOKUP('2ª Borrador SAÍDA 4D '!J$2,Puntos!$A:$B,2,)</f>
        <v>0</v>
      </c>
      <c r="K17" s="38">
        <f>LEN('2ª Borrador ENTRADA 4D'!K17)*VLOOKUP('2ª Borrador SAÍDA 4D '!K$2,Puntos!$A:$B,2,)</f>
        <v>3</v>
      </c>
      <c r="L17" s="38">
        <f>LEN('2ª Borrador ENTRADA 4D'!L17)*VLOOKUP('2ª Borrador SAÍDA 4D '!L$2,Puntos!$A:$B,2,)</f>
        <v>0</v>
      </c>
      <c r="M17" s="38">
        <f>LEN('2ª Borrador ENTRADA 4D'!M17)*VLOOKUP('2ª Borrador SAÍDA 4D '!M$2,Puntos!$A:$B,2,)</f>
        <v>0</v>
      </c>
      <c r="N17" s="38">
        <f>LEN('2ª Borrador ENTRADA 4D'!N17)*VLOOKUP('2ª Borrador SAÍDA 4D '!N$2,Puntos!$A:$B,2,)</f>
        <v>0</v>
      </c>
      <c r="O17" s="38">
        <f>LEN('2ª Borrador ENTRADA 4D'!O17)*VLOOKUP('2ª Borrador SAÍDA 4D '!O$2,Puntos!$A:$B,2,)</f>
        <v>0</v>
      </c>
      <c r="P17" s="38">
        <f>LEN('2ª Borrador ENTRADA 4D'!P17)*VLOOKUP('2ª Borrador SAÍDA 4D '!P$2,Puntos!$A:$B,2,)</f>
        <v>-10</v>
      </c>
      <c r="Q17" s="38">
        <f>LEN('2ª Borrador ENTRADA 4D'!Q17)*VLOOKUP('2ª Borrador SAÍDA 4D '!Q$2,Puntos!$A:$B,2,)</f>
        <v>0</v>
      </c>
      <c r="R17" s="38">
        <f>LEN('2ª Borrador ENTRADA 4D'!R17)*VLOOKUP('2ª Borrador SAÍDA 4D '!R$2,Puntos!$A:$B,2,)</f>
        <v>0</v>
      </c>
      <c r="S17" s="38">
        <f>LEN('2ª Borrador ENTRADA 4D'!S17)*VLOOKUP('2ª Borrador SAÍDA 4D '!S$2,Puntos!$A:$B,2,)</f>
        <v>0</v>
      </c>
      <c r="T17" s="38">
        <f>LEN('2ª Borrador ENTRADA 4D'!T17)*VLOOKUP('2ª Borrador SAÍDA 4D '!T$2,Puntos!$A:$B,2,)</f>
        <v>0</v>
      </c>
      <c r="U17" s="38">
        <f>LEN('2ª Borrador ENTRADA 4D'!U17)*VLOOKUP('2ª Borrador SAÍDA 4D '!U$2,Puntos!$A:$B,2,)</f>
        <v>0</v>
      </c>
      <c r="V17" s="38">
        <f>LEN('2ª Borrador ENTRADA 4D'!V17)*VLOOKUP('2ª Borrador SAÍDA 4D '!V$2,Puntos!$A:$B,2,)</f>
        <v>0</v>
      </c>
      <c r="W17" s="38">
        <f>LEN('2ª Borrador ENTRADA 4D'!W17)*VLOOKUP('2ª Borrador SAÍDA 4D '!W$2,Puntos!$A:$B,2,)</f>
        <v>0</v>
      </c>
      <c r="X17" s="28" t="s">
        <v>74</v>
      </c>
      <c r="Y17" s="12" t="str">
        <f t="shared" si="3"/>
        <v>O</v>
      </c>
      <c r="Z17" s="39">
        <f t="shared" si="0"/>
        <v>26</v>
      </c>
      <c r="AA17" s="39">
        <f t="shared" si="1"/>
        <v>-10</v>
      </c>
      <c r="AB17" s="32">
        <f t="shared" si="2"/>
        <v>16</v>
      </c>
      <c r="AC17" s="32">
        <f>AB17+'1ª Borrador SAÍDA 4D '!AB17</f>
        <v>42</v>
      </c>
      <c r="AD17" s="32"/>
    </row>
    <row r="18" spans="1:30" ht="14.25" customHeight="1">
      <c r="A18" s="12" t="s">
        <v>205</v>
      </c>
      <c r="B18" s="38">
        <f>LEN('2ª Borrador ENTRADA 4D'!B18)*VLOOKUP('2ª Borrador SAÍDA 4D '!B$2,Puntos!$A:$B,2,)</f>
        <v>0</v>
      </c>
      <c r="C18" s="38">
        <f>LEN('2ª Borrador ENTRADA 4D'!C18)*VLOOKUP('2ª Borrador SAÍDA 4D '!C$2,Puntos!$A:$B,2,)</f>
        <v>33</v>
      </c>
      <c r="D18" s="38">
        <f>LEN('2ª Borrador ENTRADA 4D'!D18)*VLOOKUP('2ª Borrador SAÍDA 4D '!D$2,Puntos!$A:$B,2,)</f>
        <v>2</v>
      </c>
      <c r="E18" s="38">
        <f>LEN('2ª Borrador ENTRADA 4D'!E18)*VLOOKUP('2ª Borrador SAÍDA 4D '!E$2,Puntos!$A:$B,2,)</f>
        <v>0</v>
      </c>
      <c r="F18" s="38">
        <f>LEN('2ª Borrador ENTRADA 4D'!F18)*VLOOKUP('2ª Borrador SAÍDA 4D '!F$2,Puntos!$A:$B,2,)</f>
        <v>0</v>
      </c>
      <c r="G18" s="38">
        <f>LEN('2ª Borrador ENTRADA 4D'!G18)*VLOOKUP('2ª Borrador SAÍDA 4D '!G$2,Puntos!$A:$B,2,)</f>
        <v>0</v>
      </c>
      <c r="H18" s="38">
        <f>LEN('2ª Borrador ENTRADA 4D'!H18)*VLOOKUP('2ª Borrador SAÍDA 4D '!H$2,Puntos!$A:$B,2,)</f>
        <v>0</v>
      </c>
      <c r="I18" s="38">
        <f>LEN('2ª Borrador ENTRADA 4D'!I18)*VLOOKUP('2ª Borrador SAÍDA 4D '!I$2,Puntos!$A:$B,2,)</f>
        <v>3</v>
      </c>
      <c r="J18" s="38">
        <f>LEN('2ª Borrador ENTRADA 4D'!J18)*VLOOKUP('2ª Borrador SAÍDA 4D '!J$2,Puntos!$A:$B,2,)</f>
        <v>0</v>
      </c>
      <c r="K18" s="38">
        <f>LEN('2ª Borrador ENTRADA 4D'!K18)*VLOOKUP('2ª Borrador SAÍDA 4D '!K$2,Puntos!$A:$B,2,)</f>
        <v>3</v>
      </c>
      <c r="L18" s="38">
        <f>LEN('2ª Borrador ENTRADA 4D'!L18)*VLOOKUP('2ª Borrador SAÍDA 4D '!L$2,Puntos!$A:$B,2,)</f>
        <v>0</v>
      </c>
      <c r="M18" s="38">
        <f>LEN('2ª Borrador ENTRADA 4D'!M18)*VLOOKUP('2ª Borrador SAÍDA 4D '!M$2,Puntos!$A:$B,2,)</f>
        <v>0</v>
      </c>
      <c r="N18" s="38">
        <f>LEN('2ª Borrador ENTRADA 4D'!N18)*VLOOKUP('2ª Borrador SAÍDA 4D '!N$2,Puntos!$A:$B,2,)</f>
        <v>0</v>
      </c>
      <c r="O18" s="38">
        <f>LEN('2ª Borrador ENTRADA 4D'!O18)*VLOOKUP('2ª Borrador SAÍDA 4D '!O$2,Puntos!$A:$B,2,)</f>
        <v>-2</v>
      </c>
      <c r="P18" s="38">
        <f>LEN('2ª Borrador ENTRADA 4D'!P18)*VLOOKUP('2ª Borrador SAÍDA 4D '!P$2,Puntos!$A:$B,2,)</f>
        <v>-2</v>
      </c>
      <c r="Q18" s="38">
        <f>LEN('2ª Borrador ENTRADA 4D'!Q18)*VLOOKUP('2ª Borrador SAÍDA 4D '!Q$2,Puntos!$A:$B,2,)</f>
        <v>0</v>
      </c>
      <c r="R18" s="38">
        <f>LEN('2ª Borrador ENTRADA 4D'!R18)*VLOOKUP('2ª Borrador SAÍDA 4D '!R$2,Puntos!$A:$B,2,)</f>
        <v>0</v>
      </c>
      <c r="S18" s="38">
        <f>LEN('2ª Borrador ENTRADA 4D'!S18)*VLOOKUP('2ª Borrador SAÍDA 4D '!S$2,Puntos!$A:$B,2,)</f>
        <v>0</v>
      </c>
      <c r="T18" s="38">
        <f>LEN('2ª Borrador ENTRADA 4D'!T18)*VLOOKUP('2ª Borrador SAÍDA 4D '!T$2,Puntos!$A:$B,2,)</f>
        <v>0</v>
      </c>
      <c r="U18" s="38">
        <f>LEN('2ª Borrador ENTRADA 4D'!U18)*VLOOKUP('2ª Borrador SAÍDA 4D '!U$2,Puntos!$A:$B,2,)</f>
        <v>0</v>
      </c>
      <c r="V18" s="38">
        <f>LEN('2ª Borrador ENTRADA 4D'!V18)*VLOOKUP('2ª Borrador SAÍDA 4D '!V$2,Puntos!$A:$B,2,)</f>
        <v>0</v>
      </c>
      <c r="W18" s="38">
        <f>LEN('2ª Borrador ENTRADA 4D'!W18)*VLOOKUP('2ª Borrador SAÍDA 4D '!W$2,Puntos!$A:$B,2,)</f>
        <v>0</v>
      </c>
      <c r="X18" s="26" t="s">
        <v>75</v>
      </c>
      <c r="Y18" s="12" t="str">
        <f t="shared" si="3"/>
        <v>P</v>
      </c>
      <c r="Z18" s="39">
        <f t="shared" si="0"/>
        <v>41</v>
      </c>
      <c r="AA18" s="39">
        <f t="shared" si="1"/>
        <v>-4</v>
      </c>
      <c r="AB18" s="32">
        <f t="shared" si="2"/>
        <v>37</v>
      </c>
      <c r="AC18" s="32">
        <f>AB18+'1ª Borrador SAÍDA 4D '!AB18</f>
        <v>80</v>
      </c>
      <c r="AD18" s="32"/>
    </row>
    <row r="19" spans="1:30" ht="14.25" customHeight="1">
      <c r="A19" s="12" t="s">
        <v>196</v>
      </c>
      <c r="B19" s="38">
        <f>LEN('2ª Borrador ENTRADA 4D'!B19)*VLOOKUP('2ª Borrador SAÍDA 4D '!B$2,Puntos!$A:$B,2,)</f>
        <v>0</v>
      </c>
      <c r="C19" s="38">
        <f>LEN('2ª Borrador ENTRADA 4D'!C19)*VLOOKUP('2ª Borrador SAÍDA 4D '!C$2,Puntos!$A:$B,2,)</f>
        <v>33</v>
      </c>
      <c r="D19" s="38">
        <f>LEN('2ª Borrador ENTRADA 4D'!D19)*VLOOKUP('2ª Borrador SAÍDA 4D '!D$2,Puntos!$A:$B,2,)</f>
        <v>0</v>
      </c>
      <c r="E19" s="38">
        <f>LEN('2ª Borrador ENTRADA 4D'!E19)*VLOOKUP('2ª Borrador SAÍDA 4D '!E$2,Puntos!$A:$B,2,)</f>
        <v>6</v>
      </c>
      <c r="F19" s="38">
        <f>LEN('2ª Borrador ENTRADA 4D'!F19)*VLOOKUP('2ª Borrador SAÍDA 4D '!F$2,Puntos!$A:$B,2,)</f>
        <v>0</v>
      </c>
      <c r="G19" s="38">
        <f>LEN('2ª Borrador ENTRADA 4D'!G19)*VLOOKUP('2ª Borrador SAÍDA 4D '!G$2,Puntos!$A:$B,2,)</f>
        <v>3</v>
      </c>
      <c r="H19" s="38">
        <f>LEN('2ª Borrador ENTRADA 4D'!H19)*VLOOKUP('2ª Borrador SAÍDA 4D '!H$2,Puntos!$A:$B,2,)</f>
        <v>2</v>
      </c>
      <c r="I19" s="38">
        <f>LEN('2ª Borrador ENTRADA 4D'!I19)*VLOOKUP('2ª Borrador SAÍDA 4D '!I$2,Puntos!$A:$B,2,)</f>
        <v>1</v>
      </c>
      <c r="J19" s="38">
        <f>LEN('2ª Borrador ENTRADA 4D'!J19)*VLOOKUP('2ª Borrador SAÍDA 4D '!J$2,Puntos!$A:$B,2,)</f>
        <v>0</v>
      </c>
      <c r="K19" s="38">
        <f>LEN('2ª Borrador ENTRADA 4D'!K19)*VLOOKUP('2ª Borrador SAÍDA 4D '!K$2,Puntos!$A:$B,2,)</f>
        <v>3</v>
      </c>
      <c r="L19" s="38">
        <f>LEN('2ª Borrador ENTRADA 4D'!L19)*VLOOKUP('2ª Borrador SAÍDA 4D '!L$2,Puntos!$A:$B,2,)</f>
        <v>0</v>
      </c>
      <c r="M19" s="38">
        <f>LEN('2ª Borrador ENTRADA 4D'!M19)*VLOOKUP('2ª Borrador SAÍDA 4D '!M$2,Puntos!$A:$B,2,)</f>
        <v>0</v>
      </c>
      <c r="N19" s="38">
        <f>LEN('2ª Borrador ENTRADA 4D'!N19)*VLOOKUP('2ª Borrador SAÍDA 4D '!N$2,Puntos!$A:$B,2,)</f>
        <v>0</v>
      </c>
      <c r="O19" s="38">
        <f>LEN('2ª Borrador ENTRADA 4D'!O19)*VLOOKUP('2ª Borrador SAÍDA 4D '!O$2,Puntos!$A:$B,2,)</f>
        <v>0</v>
      </c>
      <c r="P19" s="38">
        <f>LEN('2ª Borrador ENTRADA 4D'!P19)*VLOOKUP('2ª Borrador SAÍDA 4D '!P$2,Puntos!$A:$B,2,)</f>
        <v>-6</v>
      </c>
      <c r="Q19" s="38">
        <f>LEN('2ª Borrador ENTRADA 4D'!Q19)*VLOOKUP('2ª Borrador SAÍDA 4D '!Q$2,Puntos!$A:$B,2,)</f>
        <v>0</v>
      </c>
      <c r="R19" s="38">
        <f>LEN('2ª Borrador ENTRADA 4D'!R19)*VLOOKUP('2ª Borrador SAÍDA 4D '!R$2,Puntos!$A:$B,2,)</f>
        <v>0</v>
      </c>
      <c r="S19" s="38">
        <f>LEN('2ª Borrador ENTRADA 4D'!S19)*VLOOKUP('2ª Borrador SAÍDA 4D '!S$2,Puntos!$A:$B,2,)</f>
        <v>0</v>
      </c>
      <c r="T19" s="38">
        <f>LEN('2ª Borrador ENTRADA 4D'!T19)*VLOOKUP('2ª Borrador SAÍDA 4D '!T$2,Puntos!$A:$B,2,)</f>
        <v>0</v>
      </c>
      <c r="U19" s="38">
        <f>LEN('2ª Borrador ENTRADA 4D'!U19)*VLOOKUP('2ª Borrador SAÍDA 4D '!U$2,Puntos!$A:$B,2,)</f>
        <v>-6</v>
      </c>
      <c r="V19" s="38">
        <f>LEN('2ª Borrador ENTRADA 4D'!V19)*VLOOKUP('2ª Borrador SAÍDA 4D '!V$2,Puntos!$A:$B,2,)</f>
        <v>0</v>
      </c>
      <c r="W19" s="38">
        <f>LEN('2ª Borrador ENTRADA 4D'!W19)*VLOOKUP('2ª Borrador SAÍDA 4D '!W$2,Puntos!$A:$B,2,)</f>
        <v>0</v>
      </c>
      <c r="X19" s="28" t="s">
        <v>76</v>
      </c>
      <c r="Y19" s="12" t="str">
        <f t="shared" si="3"/>
        <v>Q</v>
      </c>
      <c r="Z19" s="39">
        <f t="shared" si="0"/>
        <v>48</v>
      </c>
      <c r="AA19" s="39">
        <f t="shared" si="1"/>
        <v>-12</v>
      </c>
      <c r="AB19" s="32">
        <f t="shared" si="2"/>
        <v>36</v>
      </c>
      <c r="AC19" s="32">
        <f>AB19+'1ª Borrador SAÍDA 4D '!AB19</f>
        <v>59</v>
      </c>
      <c r="AD19" s="32"/>
    </row>
    <row r="20" spans="1:30" ht="14.25" customHeight="1">
      <c r="A20" s="12" t="s">
        <v>206</v>
      </c>
      <c r="B20" s="38">
        <f>LEN('2ª Borrador ENTRADA 4D'!B20)*VLOOKUP('2ª Borrador SAÍDA 4D '!B$2,Puntos!$A:$B,2,)</f>
        <v>0</v>
      </c>
      <c r="C20" s="38">
        <f>LEN('2ª Borrador ENTRADA 4D'!C20)*VLOOKUP('2ª Borrador SAÍDA 4D '!C$2,Puntos!$A:$B,2,)</f>
        <v>33</v>
      </c>
      <c r="D20" s="38">
        <f>LEN('2ª Borrador ENTRADA 4D'!D20)*VLOOKUP('2ª Borrador SAÍDA 4D '!D$2,Puntos!$A:$B,2,)</f>
        <v>0</v>
      </c>
      <c r="E20" s="38">
        <f>LEN('2ª Borrador ENTRADA 4D'!E20)*VLOOKUP('2ª Borrador SAÍDA 4D '!E$2,Puntos!$A:$B,2,)</f>
        <v>6</v>
      </c>
      <c r="F20" s="38">
        <f>LEN('2ª Borrador ENTRADA 4D'!F20)*VLOOKUP('2ª Borrador SAÍDA 4D '!F$2,Puntos!$A:$B,2,)</f>
        <v>0</v>
      </c>
      <c r="G20" s="38">
        <f>LEN('2ª Borrador ENTRADA 4D'!G20)*VLOOKUP('2ª Borrador SAÍDA 4D '!G$2,Puntos!$A:$B,2,)</f>
        <v>6</v>
      </c>
      <c r="H20" s="38">
        <f>LEN('2ª Borrador ENTRADA 4D'!H20)*VLOOKUP('2ª Borrador SAÍDA 4D '!H$2,Puntos!$A:$B,2,)</f>
        <v>2</v>
      </c>
      <c r="I20" s="38">
        <f>LEN('2ª Borrador ENTRADA 4D'!I20)*VLOOKUP('2ª Borrador SAÍDA 4D '!I$2,Puntos!$A:$B,2,)</f>
        <v>0</v>
      </c>
      <c r="J20" s="38">
        <f>LEN('2ª Borrador ENTRADA 4D'!J20)*VLOOKUP('2ª Borrador SAÍDA 4D '!J$2,Puntos!$A:$B,2,)</f>
        <v>0</v>
      </c>
      <c r="K20" s="38">
        <f>LEN('2ª Borrador ENTRADA 4D'!K20)*VLOOKUP('2ª Borrador SAÍDA 4D '!K$2,Puntos!$A:$B,2,)</f>
        <v>3</v>
      </c>
      <c r="L20" s="38">
        <f>LEN('2ª Borrador ENTRADA 4D'!L20)*VLOOKUP('2ª Borrador SAÍDA 4D '!L$2,Puntos!$A:$B,2,)</f>
        <v>0</v>
      </c>
      <c r="M20" s="38">
        <f>LEN('2ª Borrador ENTRADA 4D'!M20)*VLOOKUP('2ª Borrador SAÍDA 4D '!M$2,Puntos!$A:$B,2,)</f>
        <v>0</v>
      </c>
      <c r="N20" s="38">
        <f>LEN('2ª Borrador ENTRADA 4D'!N20)*VLOOKUP('2ª Borrador SAÍDA 4D '!N$2,Puntos!$A:$B,2,)</f>
        <v>0</v>
      </c>
      <c r="O20" s="38">
        <f>LEN('2ª Borrador ENTRADA 4D'!O20)*VLOOKUP('2ª Borrador SAÍDA 4D '!O$2,Puntos!$A:$B,2,)</f>
        <v>0</v>
      </c>
      <c r="P20" s="38">
        <f>LEN('2ª Borrador ENTRADA 4D'!P20)*VLOOKUP('2ª Borrador SAÍDA 4D '!P$2,Puntos!$A:$B,2,)</f>
        <v>0</v>
      </c>
      <c r="Q20" s="38">
        <f>LEN('2ª Borrador ENTRADA 4D'!Q20)*VLOOKUP('2ª Borrador SAÍDA 4D '!Q$2,Puntos!$A:$B,2,)</f>
        <v>0</v>
      </c>
      <c r="R20" s="38">
        <f>LEN('2ª Borrador ENTRADA 4D'!R20)*VLOOKUP('2ª Borrador SAÍDA 4D '!R$2,Puntos!$A:$B,2,)</f>
        <v>0</v>
      </c>
      <c r="S20" s="38">
        <f>LEN('2ª Borrador ENTRADA 4D'!S20)*VLOOKUP('2ª Borrador SAÍDA 4D '!S$2,Puntos!$A:$B,2,)</f>
        <v>0</v>
      </c>
      <c r="T20" s="38">
        <f>LEN('2ª Borrador ENTRADA 4D'!T20)*VLOOKUP('2ª Borrador SAÍDA 4D '!T$2,Puntos!$A:$B,2,)</f>
        <v>0</v>
      </c>
      <c r="U20" s="38">
        <f>LEN('2ª Borrador ENTRADA 4D'!U20)*VLOOKUP('2ª Borrador SAÍDA 4D '!U$2,Puntos!$A:$B,2,)</f>
        <v>0</v>
      </c>
      <c r="V20" s="38">
        <f>LEN('2ª Borrador ENTRADA 4D'!V20)*VLOOKUP('2ª Borrador SAÍDA 4D '!V$2,Puntos!$A:$B,2,)</f>
        <v>0</v>
      </c>
      <c r="W20" s="38">
        <f>LEN('2ª Borrador ENTRADA 4D'!W20)*VLOOKUP('2ª Borrador SAÍDA 4D '!W$2,Puntos!$A:$B,2,)</f>
        <v>0</v>
      </c>
      <c r="X20" s="26" t="s">
        <v>77</v>
      </c>
      <c r="Y20" s="12" t="str">
        <f t="shared" si="3"/>
        <v>R</v>
      </c>
      <c r="Z20" s="39">
        <f t="shared" si="0"/>
        <v>50</v>
      </c>
      <c r="AA20" s="39">
        <f t="shared" si="1"/>
        <v>0</v>
      </c>
      <c r="AB20" s="32">
        <f t="shared" si="2"/>
        <v>50</v>
      </c>
      <c r="AC20" s="32">
        <f>AB20+'1ª Borrador SAÍDA 4D '!AB20</f>
        <v>98</v>
      </c>
      <c r="AD20" s="32"/>
    </row>
    <row r="21" spans="1:30" ht="14.25" customHeight="1">
      <c r="A21" s="12" t="s">
        <v>197</v>
      </c>
      <c r="B21" s="38">
        <f>LEN('2ª Borrador ENTRADA 4D'!B21)*VLOOKUP('2ª Borrador SAÍDA 4D '!B$2,Puntos!$A:$B,2,)</f>
        <v>0</v>
      </c>
      <c r="C21" s="38">
        <f>LEN('2ª Borrador ENTRADA 4D'!C21)*VLOOKUP('2ª Borrador SAÍDA 4D '!C$2,Puntos!$A:$B,2,)</f>
        <v>39</v>
      </c>
      <c r="D21" s="38">
        <f>LEN('2ª Borrador ENTRADA 4D'!D21)*VLOOKUP('2ª Borrador SAÍDA 4D '!D$2,Puntos!$A:$B,2,)</f>
        <v>0</v>
      </c>
      <c r="E21" s="38">
        <f>LEN('2ª Borrador ENTRADA 4D'!E21)*VLOOKUP('2ª Borrador SAÍDA 4D '!E$2,Puntos!$A:$B,2,)</f>
        <v>0</v>
      </c>
      <c r="F21" s="38">
        <f>LEN('2ª Borrador ENTRADA 4D'!F21)*VLOOKUP('2ª Borrador SAÍDA 4D '!F$2,Puntos!$A:$B,2,)</f>
        <v>0</v>
      </c>
      <c r="G21" s="38">
        <f>LEN('2ª Borrador ENTRADA 4D'!G21)*VLOOKUP('2ª Borrador SAÍDA 4D '!G$2,Puntos!$A:$B,2,)</f>
        <v>3</v>
      </c>
      <c r="H21" s="38">
        <f>LEN('2ª Borrador ENTRADA 4D'!H21)*VLOOKUP('2ª Borrador SAÍDA 4D '!H$2,Puntos!$A:$B,2,)</f>
        <v>0</v>
      </c>
      <c r="I21" s="38">
        <f>LEN('2ª Borrador ENTRADA 4D'!I21)*VLOOKUP('2ª Borrador SAÍDA 4D '!I$2,Puntos!$A:$B,2,)</f>
        <v>0</v>
      </c>
      <c r="J21" s="38">
        <f>LEN('2ª Borrador ENTRADA 4D'!J21)*VLOOKUP('2ª Borrador SAÍDA 4D '!J$2,Puntos!$A:$B,2,)</f>
        <v>0</v>
      </c>
      <c r="K21" s="38">
        <f>LEN('2ª Borrador ENTRADA 4D'!K21)*VLOOKUP('2ª Borrador SAÍDA 4D '!K$2,Puntos!$A:$B,2,)</f>
        <v>3</v>
      </c>
      <c r="L21" s="38">
        <f>LEN('2ª Borrador ENTRADA 4D'!L21)*VLOOKUP('2ª Borrador SAÍDA 4D '!L$2,Puntos!$A:$B,2,)</f>
        <v>0</v>
      </c>
      <c r="M21" s="38">
        <f>LEN('2ª Borrador ENTRADA 4D'!M21)*VLOOKUP('2ª Borrador SAÍDA 4D '!M$2,Puntos!$A:$B,2,)</f>
        <v>0</v>
      </c>
      <c r="N21" s="38">
        <f>LEN('2ª Borrador ENTRADA 4D'!N21)*VLOOKUP('2ª Borrador SAÍDA 4D '!N$2,Puntos!$A:$B,2,)</f>
        <v>0</v>
      </c>
      <c r="O21" s="38">
        <f>LEN('2ª Borrador ENTRADA 4D'!O21)*VLOOKUP('2ª Borrador SAÍDA 4D '!O$2,Puntos!$A:$B,2,)</f>
        <v>0</v>
      </c>
      <c r="P21" s="38">
        <f>LEN('2ª Borrador ENTRADA 4D'!P21)*VLOOKUP('2ª Borrador SAÍDA 4D '!P$2,Puntos!$A:$B,2,)</f>
        <v>0</v>
      </c>
      <c r="Q21" s="38">
        <f>LEN('2ª Borrador ENTRADA 4D'!Q21)*VLOOKUP('2ª Borrador SAÍDA 4D '!Q$2,Puntos!$A:$B,2,)</f>
        <v>0</v>
      </c>
      <c r="R21" s="38">
        <f>LEN('2ª Borrador ENTRADA 4D'!R21)*VLOOKUP('2ª Borrador SAÍDA 4D '!R$2,Puntos!$A:$B,2,)</f>
        <v>0</v>
      </c>
      <c r="S21" s="38">
        <f>LEN('2ª Borrador ENTRADA 4D'!S21)*VLOOKUP('2ª Borrador SAÍDA 4D '!S$2,Puntos!$A:$B,2,)</f>
        <v>0</v>
      </c>
      <c r="T21" s="38">
        <f>LEN('2ª Borrador ENTRADA 4D'!T21)*VLOOKUP('2ª Borrador SAÍDA 4D '!T$2,Puntos!$A:$B,2,)</f>
        <v>0</v>
      </c>
      <c r="U21" s="38">
        <f>LEN('2ª Borrador ENTRADA 4D'!U21)*VLOOKUP('2ª Borrador SAÍDA 4D '!U$2,Puntos!$A:$B,2,)</f>
        <v>0</v>
      </c>
      <c r="V21" s="38">
        <f>LEN('2ª Borrador ENTRADA 4D'!V21)*VLOOKUP('2ª Borrador SAÍDA 4D '!V$2,Puntos!$A:$B,2,)</f>
        <v>0</v>
      </c>
      <c r="W21" s="38">
        <f>LEN('2ª Borrador ENTRADA 4D'!W21)*VLOOKUP('2ª Borrador SAÍDA 4D '!W$2,Puntos!$A:$B,2,)</f>
        <v>0</v>
      </c>
      <c r="X21" s="28" t="s">
        <v>78</v>
      </c>
      <c r="Y21" s="12" t="str">
        <f t="shared" si="3"/>
        <v>S</v>
      </c>
      <c r="Z21" s="39">
        <f t="shared" si="0"/>
        <v>45</v>
      </c>
      <c r="AA21" s="39">
        <f t="shared" si="1"/>
        <v>0</v>
      </c>
      <c r="AB21" s="32">
        <f t="shared" si="2"/>
        <v>45</v>
      </c>
      <c r="AC21" s="32">
        <f>AB21+'1ª Borrador SAÍDA 4D '!AB21</f>
        <v>89</v>
      </c>
      <c r="AD21" s="32"/>
    </row>
    <row r="22" spans="1:30" ht="14.25" customHeight="1">
      <c r="A22" s="12" t="s">
        <v>198</v>
      </c>
      <c r="B22" s="38">
        <f>LEN('2ª Borrador ENTRADA 4D'!B22)*VLOOKUP('2ª Borrador SAÍDA 4D '!B$2,Puntos!$A:$B,2,)</f>
        <v>0</v>
      </c>
      <c r="C22" s="38">
        <f>LEN('2ª Borrador ENTRADA 4D'!C22)*VLOOKUP('2ª Borrador SAÍDA 4D '!C$2,Puntos!$A:$B,2,)</f>
        <v>24</v>
      </c>
      <c r="D22" s="38">
        <f>LEN('2ª Borrador ENTRADA 4D'!D22)*VLOOKUP('2ª Borrador SAÍDA 4D '!D$2,Puntos!$A:$B,2,)</f>
        <v>2</v>
      </c>
      <c r="E22" s="38">
        <f>LEN('2ª Borrador ENTRADA 4D'!E22)*VLOOKUP('2ª Borrador SAÍDA 4D '!E$2,Puntos!$A:$B,2,)</f>
        <v>0</v>
      </c>
      <c r="F22" s="38">
        <f>LEN('2ª Borrador ENTRADA 4D'!F22)*VLOOKUP('2ª Borrador SAÍDA 4D '!F$2,Puntos!$A:$B,2,)</f>
        <v>0</v>
      </c>
      <c r="G22" s="38">
        <f>LEN('2ª Borrador ENTRADA 4D'!G22)*VLOOKUP('2ª Borrador SAÍDA 4D '!G$2,Puntos!$A:$B,2,)</f>
        <v>0</v>
      </c>
      <c r="H22" s="38">
        <f>LEN('2ª Borrador ENTRADA 4D'!H22)*VLOOKUP('2ª Borrador SAÍDA 4D '!H$2,Puntos!$A:$B,2,)</f>
        <v>4</v>
      </c>
      <c r="I22" s="38">
        <f>LEN('2ª Borrador ENTRADA 4D'!I22)*VLOOKUP('2ª Borrador SAÍDA 4D '!I$2,Puntos!$A:$B,2,)</f>
        <v>1</v>
      </c>
      <c r="J22" s="38">
        <f>LEN('2ª Borrador ENTRADA 4D'!J22)*VLOOKUP('2ª Borrador SAÍDA 4D '!J$2,Puntos!$A:$B,2,)</f>
        <v>0</v>
      </c>
      <c r="K22" s="38">
        <f>LEN('2ª Borrador ENTRADA 4D'!K22)*VLOOKUP('2ª Borrador SAÍDA 4D '!K$2,Puntos!$A:$B,2,)</f>
        <v>3</v>
      </c>
      <c r="L22" s="38">
        <f>LEN('2ª Borrador ENTRADA 4D'!L22)*VLOOKUP('2ª Borrador SAÍDA 4D '!L$2,Puntos!$A:$B,2,)</f>
        <v>0</v>
      </c>
      <c r="M22" s="38">
        <f>LEN('2ª Borrador ENTRADA 4D'!M22)*VLOOKUP('2ª Borrador SAÍDA 4D '!M$2,Puntos!$A:$B,2,)</f>
        <v>0</v>
      </c>
      <c r="N22" s="38">
        <f>LEN('2ª Borrador ENTRADA 4D'!N22)*VLOOKUP('2ª Borrador SAÍDA 4D '!N$2,Puntos!$A:$B,2,)</f>
        <v>0</v>
      </c>
      <c r="O22" s="38">
        <f>LEN('2ª Borrador ENTRADA 4D'!O22)*VLOOKUP('2ª Borrador SAÍDA 4D '!O$2,Puntos!$A:$B,2,)</f>
        <v>0</v>
      </c>
      <c r="P22" s="38">
        <f>LEN('2ª Borrador ENTRADA 4D'!P22)*VLOOKUP('2ª Borrador SAÍDA 4D '!P$2,Puntos!$A:$B,2,)</f>
        <v>-4</v>
      </c>
      <c r="Q22" s="38">
        <f>LEN('2ª Borrador ENTRADA 4D'!Q22)*VLOOKUP('2ª Borrador SAÍDA 4D '!Q$2,Puntos!$A:$B,2,)</f>
        <v>0</v>
      </c>
      <c r="R22" s="38">
        <f>LEN('2ª Borrador ENTRADA 4D'!R22)*VLOOKUP('2ª Borrador SAÍDA 4D '!R$2,Puntos!$A:$B,2,)</f>
        <v>0</v>
      </c>
      <c r="S22" s="38">
        <f>LEN('2ª Borrador ENTRADA 4D'!S22)*VLOOKUP('2ª Borrador SAÍDA 4D '!S$2,Puntos!$A:$B,2,)</f>
        <v>0</v>
      </c>
      <c r="T22" s="38">
        <f>LEN('2ª Borrador ENTRADA 4D'!T22)*VLOOKUP('2ª Borrador SAÍDA 4D '!T$2,Puntos!$A:$B,2,)</f>
        <v>0</v>
      </c>
      <c r="U22" s="38">
        <f>LEN('2ª Borrador ENTRADA 4D'!U22)*VLOOKUP('2ª Borrador SAÍDA 4D '!U$2,Puntos!$A:$B,2,)</f>
        <v>0</v>
      </c>
      <c r="V22" s="38">
        <f>LEN('2ª Borrador ENTRADA 4D'!V22)*VLOOKUP('2ª Borrador SAÍDA 4D '!V$2,Puntos!$A:$B,2,)</f>
        <v>0</v>
      </c>
      <c r="W22" s="38">
        <f>LEN('2ª Borrador ENTRADA 4D'!W22)*VLOOKUP('2ª Borrador SAÍDA 4D '!W$2,Puntos!$A:$B,2,)</f>
        <v>0</v>
      </c>
      <c r="X22" s="26" t="s">
        <v>79</v>
      </c>
      <c r="Y22" s="12" t="str">
        <f t="shared" si="3"/>
        <v>T</v>
      </c>
      <c r="Z22" s="39">
        <f t="shared" si="0"/>
        <v>34</v>
      </c>
      <c r="AA22" s="39">
        <f t="shared" si="1"/>
        <v>-4</v>
      </c>
      <c r="AB22" s="32">
        <f t="shared" si="2"/>
        <v>30</v>
      </c>
      <c r="AC22" s="32">
        <f>AB22+'1ª Borrador SAÍDA 4D '!AB22</f>
        <v>57</v>
      </c>
      <c r="AD22" s="32"/>
    </row>
    <row r="23" spans="1:30" ht="14.25" customHeight="1">
      <c r="A23" s="12" t="s">
        <v>199</v>
      </c>
      <c r="B23" s="38">
        <f>LEN('2ª Borrador ENTRADA 4D'!B23)*VLOOKUP('2ª Borrador SAÍDA 4D '!B$2,Puntos!$A:$B,2,)</f>
        <v>0</v>
      </c>
      <c r="C23" s="38">
        <f>LEN('2ª Borrador ENTRADA 4D'!C23)*VLOOKUP('2ª Borrador SAÍDA 4D '!C$2,Puntos!$A:$B,2,)</f>
        <v>12</v>
      </c>
      <c r="D23" s="38">
        <f>LEN('2ª Borrador ENTRADA 4D'!D23)*VLOOKUP('2ª Borrador SAÍDA 4D '!D$2,Puntos!$A:$B,2,)</f>
        <v>0</v>
      </c>
      <c r="E23" s="38">
        <f>LEN('2ª Borrador ENTRADA 4D'!E23)*VLOOKUP('2ª Borrador SAÍDA 4D '!E$2,Puntos!$A:$B,2,)</f>
        <v>3</v>
      </c>
      <c r="F23" s="38">
        <f>LEN('2ª Borrador ENTRADA 4D'!F23)*VLOOKUP('2ª Borrador SAÍDA 4D '!F$2,Puntos!$A:$B,2,)</f>
        <v>0</v>
      </c>
      <c r="G23" s="38">
        <f>LEN('2ª Borrador ENTRADA 4D'!G23)*VLOOKUP('2ª Borrador SAÍDA 4D '!G$2,Puntos!$A:$B,2,)</f>
        <v>0</v>
      </c>
      <c r="H23" s="38">
        <f>LEN('2ª Borrador ENTRADA 4D'!H23)*VLOOKUP('2ª Borrador SAÍDA 4D '!H$2,Puntos!$A:$B,2,)</f>
        <v>0</v>
      </c>
      <c r="I23" s="38">
        <f>LEN('2ª Borrador ENTRADA 4D'!I23)*VLOOKUP('2ª Borrador SAÍDA 4D '!I$2,Puntos!$A:$B,2,)</f>
        <v>0</v>
      </c>
      <c r="J23" s="38">
        <f>LEN('2ª Borrador ENTRADA 4D'!J23)*VLOOKUP('2ª Borrador SAÍDA 4D '!J$2,Puntos!$A:$B,2,)</f>
        <v>0</v>
      </c>
      <c r="K23" s="38">
        <f>LEN('2ª Borrador ENTRADA 4D'!K23)*VLOOKUP('2ª Borrador SAÍDA 4D '!K$2,Puntos!$A:$B,2,)</f>
        <v>3</v>
      </c>
      <c r="L23" s="38">
        <f>LEN('2ª Borrador ENTRADA 4D'!L23)*VLOOKUP('2ª Borrador SAÍDA 4D '!L$2,Puntos!$A:$B,2,)</f>
        <v>0</v>
      </c>
      <c r="M23" s="38">
        <f>LEN('2ª Borrador ENTRADA 4D'!M23)*VLOOKUP('2ª Borrador SAÍDA 4D '!M$2,Puntos!$A:$B,2,)</f>
        <v>0</v>
      </c>
      <c r="N23" s="38">
        <f>LEN('2ª Borrador ENTRADA 4D'!N23)*VLOOKUP('2ª Borrador SAÍDA 4D '!N$2,Puntos!$A:$B,2,)</f>
        <v>0</v>
      </c>
      <c r="O23" s="38">
        <f>LEN('2ª Borrador ENTRADA 4D'!O23)*VLOOKUP('2ª Borrador SAÍDA 4D '!O$2,Puntos!$A:$B,2,)</f>
        <v>0</v>
      </c>
      <c r="P23" s="38">
        <f>LEN('2ª Borrador ENTRADA 4D'!P23)*VLOOKUP('2ª Borrador SAÍDA 4D '!P$2,Puntos!$A:$B,2,)</f>
        <v>-10</v>
      </c>
      <c r="Q23" s="38">
        <f>LEN('2ª Borrador ENTRADA 4D'!Q23)*VLOOKUP('2ª Borrador SAÍDA 4D '!Q$2,Puntos!$A:$B,2,)</f>
        <v>0</v>
      </c>
      <c r="R23" s="38">
        <f>LEN('2ª Borrador ENTRADA 4D'!R23)*VLOOKUP('2ª Borrador SAÍDA 4D '!R$2,Puntos!$A:$B,2,)</f>
        <v>0</v>
      </c>
      <c r="S23" s="38">
        <f>LEN('2ª Borrador ENTRADA 4D'!S23)*VLOOKUP('2ª Borrador SAÍDA 4D '!S$2,Puntos!$A:$B,2,)</f>
        <v>0</v>
      </c>
      <c r="T23" s="38">
        <f>LEN('2ª Borrador ENTRADA 4D'!T23)*VLOOKUP('2ª Borrador SAÍDA 4D '!T$2,Puntos!$A:$B,2,)</f>
        <v>0</v>
      </c>
      <c r="U23" s="38">
        <f>LEN('2ª Borrador ENTRADA 4D'!U23)*VLOOKUP('2ª Borrador SAÍDA 4D '!U$2,Puntos!$A:$B,2,)</f>
        <v>0</v>
      </c>
      <c r="V23" s="38">
        <f>LEN('2ª Borrador ENTRADA 4D'!V23)*VLOOKUP('2ª Borrador SAÍDA 4D '!V$2,Puntos!$A:$B,2,)</f>
        <v>0</v>
      </c>
      <c r="W23" s="38">
        <f>LEN('2ª Borrador ENTRADA 4D'!W23)*VLOOKUP('2ª Borrador SAÍDA 4D '!W$2,Puntos!$A:$B,2,)</f>
        <v>0</v>
      </c>
      <c r="X23" s="28" t="s">
        <v>80</v>
      </c>
      <c r="Y23" s="12" t="str">
        <f t="shared" si="3"/>
        <v>U</v>
      </c>
      <c r="Z23" s="39">
        <f t="shared" si="0"/>
        <v>18</v>
      </c>
      <c r="AA23" s="39">
        <f t="shared" si="1"/>
        <v>-10</v>
      </c>
      <c r="AB23" s="32">
        <f t="shared" si="2"/>
        <v>8</v>
      </c>
      <c r="AC23" s="32">
        <f>AB23+'1ª Borrador SAÍDA 4D '!AB23</f>
        <v>19</v>
      </c>
      <c r="AD23" s="32"/>
    </row>
    <row r="24" spans="1:30" ht="14.25" customHeight="1">
      <c r="A24" s="12" t="s">
        <v>200</v>
      </c>
      <c r="B24" s="38">
        <f>LEN('2ª Borrador ENTRADA 4D'!B24)*VLOOKUP('2ª Borrador SAÍDA 4D '!B$2,Puntos!$A:$B,2,)</f>
        <v>0</v>
      </c>
      <c r="C24" s="38">
        <f>LEN('2ª Borrador ENTRADA 4D'!C24)*VLOOKUP('2ª Borrador SAÍDA 4D '!C$2,Puntos!$A:$B,2,)</f>
        <v>30</v>
      </c>
      <c r="D24" s="38">
        <f>LEN('2ª Borrador ENTRADA 4D'!D24)*VLOOKUP('2ª Borrador SAÍDA 4D '!D$2,Puntos!$A:$B,2,)</f>
        <v>2</v>
      </c>
      <c r="E24" s="38">
        <f>LEN('2ª Borrador ENTRADA 4D'!E24)*VLOOKUP('2ª Borrador SAÍDA 4D '!E$2,Puntos!$A:$B,2,)</f>
        <v>0</v>
      </c>
      <c r="F24" s="38">
        <f>LEN('2ª Borrador ENTRADA 4D'!F24)*VLOOKUP('2ª Borrador SAÍDA 4D '!F$2,Puntos!$A:$B,2,)</f>
        <v>4</v>
      </c>
      <c r="G24" s="38">
        <f>LEN('2ª Borrador ENTRADA 4D'!G24)*VLOOKUP('2ª Borrador SAÍDA 4D '!G$2,Puntos!$A:$B,2,)</f>
        <v>0</v>
      </c>
      <c r="H24" s="38">
        <f>LEN('2ª Borrador ENTRADA 4D'!H24)*VLOOKUP('2ª Borrador SAÍDA 4D '!H$2,Puntos!$A:$B,2,)</f>
        <v>0</v>
      </c>
      <c r="I24" s="38">
        <f>LEN('2ª Borrador ENTRADA 4D'!I24)*VLOOKUP('2ª Borrador SAÍDA 4D '!I$2,Puntos!$A:$B,2,)</f>
        <v>1</v>
      </c>
      <c r="J24" s="38">
        <f>LEN('2ª Borrador ENTRADA 4D'!J24)*VLOOKUP('2ª Borrador SAÍDA 4D '!J$2,Puntos!$A:$B,2,)</f>
        <v>0</v>
      </c>
      <c r="K24" s="38">
        <f>LEN('2ª Borrador ENTRADA 4D'!K24)*VLOOKUP('2ª Borrador SAÍDA 4D '!K$2,Puntos!$A:$B,2,)</f>
        <v>3</v>
      </c>
      <c r="L24" s="38">
        <f>LEN('2ª Borrador ENTRADA 4D'!L24)*VLOOKUP('2ª Borrador SAÍDA 4D '!L$2,Puntos!$A:$B,2,)</f>
        <v>0</v>
      </c>
      <c r="M24" s="38">
        <f>LEN('2ª Borrador ENTRADA 4D'!M24)*VLOOKUP('2ª Borrador SAÍDA 4D '!M$2,Puntos!$A:$B,2,)</f>
        <v>0</v>
      </c>
      <c r="N24" s="38">
        <f>LEN('2ª Borrador ENTRADA 4D'!N24)*VLOOKUP('2ª Borrador SAÍDA 4D '!N$2,Puntos!$A:$B,2,)</f>
        <v>0</v>
      </c>
      <c r="O24" s="38">
        <f>LEN('2ª Borrador ENTRADA 4D'!O24)*VLOOKUP('2ª Borrador SAÍDA 4D '!O$2,Puntos!$A:$B,2,)</f>
        <v>-2</v>
      </c>
      <c r="P24" s="38">
        <f>LEN('2ª Borrador ENTRADA 4D'!P24)*VLOOKUP('2ª Borrador SAÍDA 4D '!P$2,Puntos!$A:$B,2,)</f>
        <v>-4</v>
      </c>
      <c r="Q24" s="38">
        <f>LEN('2ª Borrador ENTRADA 4D'!Q24)*VLOOKUP('2ª Borrador SAÍDA 4D '!Q$2,Puntos!$A:$B,2,)</f>
        <v>0</v>
      </c>
      <c r="R24" s="38">
        <f>LEN('2ª Borrador ENTRADA 4D'!R24)*VLOOKUP('2ª Borrador SAÍDA 4D '!R$2,Puntos!$A:$B,2,)</f>
        <v>0</v>
      </c>
      <c r="S24" s="38">
        <f>LEN('2ª Borrador ENTRADA 4D'!S24)*VLOOKUP('2ª Borrador SAÍDA 4D '!S$2,Puntos!$A:$B,2,)</f>
        <v>0</v>
      </c>
      <c r="T24" s="38">
        <f>LEN('2ª Borrador ENTRADA 4D'!T24)*VLOOKUP('2ª Borrador SAÍDA 4D '!T$2,Puntos!$A:$B,2,)</f>
        <v>0</v>
      </c>
      <c r="U24" s="38">
        <f>LEN('2ª Borrador ENTRADA 4D'!U24)*VLOOKUP('2ª Borrador SAÍDA 4D '!U$2,Puntos!$A:$B,2,)</f>
        <v>0</v>
      </c>
      <c r="V24" s="38">
        <f>LEN('2ª Borrador ENTRADA 4D'!V24)*VLOOKUP('2ª Borrador SAÍDA 4D '!V$2,Puntos!$A:$B,2,)</f>
        <v>0</v>
      </c>
      <c r="W24" s="38">
        <f>LEN('2ª Borrador ENTRADA 4D'!W24)*VLOOKUP('2ª Borrador SAÍDA 4D '!W$2,Puntos!$A:$B,2,)</f>
        <v>0</v>
      </c>
      <c r="X24" s="26" t="s">
        <v>81</v>
      </c>
      <c r="Y24" s="12" t="str">
        <f t="shared" si="3"/>
        <v>V</v>
      </c>
      <c r="Z24" s="39">
        <f t="shared" si="0"/>
        <v>40</v>
      </c>
      <c r="AA24" s="39">
        <f t="shared" si="1"/>
        <v>-6</v>
      </c>
      <c r="AB24" s="32">
        <f t="shared" si="2"/>
        <v>34</v>
      </c>
      <c r="AC24" s="32">
        <f>AB24+'1ª Borrador SAÍDA 4D '!AB24</f>
        <v>53</v>
      </c>
      <c r="AD24" s="32"/>
    </row>
    <row r="25" spans="1:30" ht="14.25" customHeight="1">
      <c r="A25" s="12" t="s">
        <v>201</v>
      </c>
      <c r="B25" s="38">
        <f>LEN('2ª Borrador ENTRADA 4D'!B25)*VLOOKUP('2ª Borrador SAÍDA 4D '!B$2,Puntos!$A:$B,2,)</f>
        <v>0</v>
      </c>
      <c r="C25" s="38">
        <f>LEN('2ª Borrador ENTRADA 4D'!C25)*VLOOKUP('2ª Borrador SAÍDA 4D '!C$2,Puntos!$A:$B,2,)</f>
        <v>6</v>
      </c>
      <c r="D25" s="38">
        <f>LEN('2ª Borrador ENTRADA 4D'!D25)*VLOOKUP('2ª Borrador SAÍDA 4D '!D$2,Puntos!$A:$B,2,)</f>
        <v>2</v>
      </c>
      <c r="E25" s="38">
        <f>LEN('2ª Borrador ENTRADA 4D'!E25)*VLOOKUP('2ª Borrador SAÍDA 4D '!E$2,Puntos!$A:$B,2,)</f>
        <v>3</v>
      </c>
      <c r="F25" s="38">
        <f>LEN('2ª Borrador ENTRADA 4D'!F25)*VLOOKUP('2ª Borrador SAÍDA 4D '!F$2,Puntos!$A:$B,2,)</f>
        <v>0</v>
      </c>
      <c r="G25" s="38">
        <f>LEN('2ª Borrador ENTRADA 4D'!G25)*VLOOKUP('2ª Borrador SAÍDA 4D '!G$2,Puntos!$A:$B,2,)</f>
        <v>0</v>
      </c>
      <c r="H25" s="38">
        <f>LEN('2ª Borrador ENTRADA 4D'!H25)*VLOOKUP('2ª Borrador SAÍDA 4D '!H$2,Puntos!$A:$B,2,)</f>
        <v>2</v>
      </c>
      <c r="I25" s="38">
        <f>LEN('2ª Borrador ENTRADA 4D'!I25)*VLOOKUP('2ª Borrador SAÍDA 4D '!I$2,Puntos!$A:$B,2,)</f>
        <v>0</v>
      </c>
      <c r="J25" s="38">
        <f>LEN('2ª Borrador ENTRADA 4D'!J25)*VLOOKUP('2ª Borrador SAÍDA 4D '!J$2,Puntos!$A:$B,2,)</f>
        <v>0</v>
      </c>
      <c r="K25" s="38">
        <f>LEN('2ª Borrador ENTRADA 4D'!K25)*VLOOKUP('2ª Borrador SAÍDA 4D '!K$2,Puntos!$A:$B,2,)</f>
        <v>3</v>
      </c>
      <c r="L25" s="38">
        <f>LEN('2ª Borrador ENTRADA 4D'!L25)*VLOOKUP('2ª Borrador SAÍDA 4D '!L$2,Puntos!$A:$B,2,)</f>
        <v>0</v>
      </c>
      <c r="M25" s="38">
        <f>LEN('2ª Borrador ENTRADA 4D'!M25)*VLOOKUP('2ª Borrador SAÍDA 4D '!M$2,Puntos!$A:$B,2,)</f>
        <v>0</v>
      </c>
      <c r="N25" s="38">
        <f>LEN('2ª Borrador ENTRADA 4D'!N25)*VLOOKUP('2ª Borrador SAÍDA 4D '!N$2,Puntos!$A:$B,2,)</f>
        <v>0</v>
      </c>
      <c r="O25" s="38">
        <f>LEN('2ª Borrador ENTRADA 4D'!O25)*VLOOKUP('2ª Borrador SAÍDA 4D '!O$2,Puntos!$A:$B,2,)</f>
        <v>0</v>
      </c>
      <c r="P25" s="38">
        <f>LEN('2ª Borrador ENTRADA 4D'!P25)*VLOOKUP('2ª Borrador SAÍDA 4D '!P$2,Puntos!$A:$B,2,)</f>
        <v>-16</v>
      </c>
      <c r="Q25" s="38">
        <f>LEN('2ª Borrador ENTRADA 4D'!Q25)*VLOOKUP('2ª Borrador SAÍDA 4D '!Q$2,Puntos!$A:$B,2,)</f>
        <v>0</v>
      </c>
      <c r="R25" s="38">
        <f>LEN('2ª Borrador ENTRADA 4D'!R25)*VLOOKUP('2ª Borrador SAÍDA 4D '!R$2,Puntos!$A:$B,2,)</f>
        <v>0</v>
      </c>
      <c r="S25" s="38">
        <f>LEN('2ª Borrador ENTRADA 4D'!S25)*VLOOKUP('2ª Borrador SAÍDA 4D '!S$2,Puntos!$A:$B,2,)</f>
        <v>0</v>
      </c>
      <c r="T25" s="38">
        <f>LEN('2ª Borrador ENTRADA 4D'!T25)*VLOOKUP('2ª Borrador SAÍDA 4D '!T$2,Puntos!$A:$B,2,)</f>
        <v>0</v>
      </c>
      <c r="U25" s="38">
        <f>LEN('2ª Borrador ENTRADA 4D'!U25)*VLOOKUP('2ª Borrador SAÍDA 4D '!U$2,Puntos!$A:$B,2,)</f>
        <v>0</v>
      </c>
      <c r="V25" s="38">
        <f>LEN('2ª Borrador ENTRADA 4D'!V25)*VLOOKUP('2ª Borrador SAÍDA 4D '!V$2,Puntos!$A:$B,2,)</f>
        <v>0</v>
      </c>
      <c r="W25" s="38">
        <f>LEN('2ª Borrador ENTRADA 4D'!W25)*VLOOKUP('2ª Borrador SAÍDA 4D '!W$2,Puntos!$A:$B,2,)</f>
        <v>0</v>
      </c>
      <c r="X25" s="28" t="s">
        <v>82</v>
      </c>
      <c r="Y25" s="12" t="str">
        <f t="shared" si="3"/>
        <v>W</v>
      </c>
      <c r="Z25" s="39">
        <f t="shared" si="0"/>
        <v>16</v>
      </c>
      <c r="AA25" s="39">
        <f t="shared" si="1"/>
        <v>-16</v>
      </c>
      <c r="AB25" s="32">
        <f t="shared" si="2"/>
        <v>0</v>
      </c>
      <c r="AC25" s="32">
        <f>AB25+'1ª Borrador SAÍDA 4D '!AB25</f>
        <v>21</v>
      </c>
      <c r="AD25" s="32"/>
    </row>
    <row r="26" spans="1:30" ht="14.25" customHeight="1">
      <c r="A26" s="12" t="s">
        <v>202</v>
      </c>
      <c r="B26" s="38">
        <f>LEN('2ª Borrador ENTRADA 4D'!B26)*VLOOKUP('2ª Borrador SAÍDA 4D '!B$2,Puntos!$A:$B,2,)</f>
        <v>0</v>
      </c>
      <c r="C26" s="38">
        <f>LEN('2ª Borrador ENTRADA 4D'!C26)*VLOOKUP('2ª Borrador SAÍDA 4D '!C$2,Puntos!$A:$B,2,)</f>
        <v>33</v>
      </c>
      <c r="D26" s="38">
        <f>LEN('2ª Borrador ENTRADA 4D'!D26)*VLOOKUP('2ª Borrador SAÍDA 4D '!D$2,Puntos!$A:$B,2,)</f>
        <v>2</v>
      </c>
      <c r="E26" s="38">
        <f>LEN('2ª Borrador ENTRADA 4D'!E26)*VLOOKUP('2ª Borrador SAÍDA 4D '!E$2,Puntos!$A:$B,2,)</f>
        <v>0</v>
      </c>
      <c r="F26" s="38">
        <f>LEN('2ª Borrador ENTRADA 4D'!F26)*VLOOKUP('2ª Borrador SAÍDA 4D '!F$2,Puntos!$A:$B,2,)</f>
        <v>12</v>
      </c>
      <c r="G26" s="38">
        <f>LEN('2ª Borrador ENTRADA 4D'!G26)*VLOOKUP('2ª Borrador SAÍDA 4D '!G$2,Puntos!$A:$B,2,)</f>
        <v>0</v>
      </c>
      <c r="H26" s="38">
        <f>LEN('2ª Borrador ENTRADA 4D'!H26)*VLOOKUP('2ª Borrador SAÍDA 4D '!H$2,Puntos!$A:$B,2,)</f>
        <v>0</v>
      </c>
      <c r="I26" s="38">
        <f>LEN('2ª Borrador ENTRADA 4D'!I26)*VLOOKUP('2ª Borrador SAÍDA 4D '!I$2,Puntos!$A:$B,2,)</f>
        <v>0</v>
      </c>
      <c r="J26" s="38">
        <f>LEN('2ª Borrador ENTRADA 4D'!J26)*VLOOKUP('2ª Borrador SAÍDA 4D '!J$2,Puntos!$A:$B,2,)</f>
        <v>0</v>
      </c>
      <c r="K26" s="38">
        <f>LEN('2ª Borrador ENTRADA 4D'!K26)*VLOOKUP('2ª Borrador SAÍDA 4D '!K$2,Puntos!$A:$B,2,)</f>
        <v>3</v>
      </c>
      <c r="L26" s="38">
        <f>LEN('2ª Borrador ENTRADA 4D'!L26)*VLOOKUP('2ª Borrador SAÍDA 4D '!L$2,Puntos!$A:$B,2,)</f>
        <v>0</v>
      </c>
      <c r="M26" s="38">
        <f>LEN('2ª Borrador ENTRADA 4D'!M26)*VLOOKUP('2ª Borrador SAÍDA 4D '!M$2,Puntos!$A:$B,2,)</f>
        <v>0</v>
      </c>
      <c r="N26" s="38">
        <f>LEN('2ª Borrador ENTRADA 4D'!N26)*VLOOKUP('2ª Borrador SAÍDA 4D '!N$2,Puntos!$A:$B,2,)</f>
        <v>0</v>
      </c>
      <c r="O26" s="38">
        <f>LEN('2ª Borrador ENTRADA 4D'!O26)*VLOOKUP('2ª Borrador SAÍDA 4D '!O$2,Puntos!$A:$B,2,)</f>
        <v>0</v>
      </c>
      <c r="P26" s="38">
        <f>LEN('2ª Borrador ENTRADA 4D'!P26)*VLOOKUP('2ª Borrador SAÍDA 4D '!P$2,Puntos!$A:$B,2,)</f>
        <v>-2</v>
      </c>
      <c r="Q26" s="38">
        <f>LEN('2ª Borrador ENTRADA 4D'!Q26)*VLOOKUP('2ª Borrador SAÍDA 4D '!Q$2,Puntos!$A:$B,2,)</f>
        <v>0</v>
      </c>
      <c r="R26" s="38">
        <f>LEN('2ª Borrador ENTRADA 4D'!R26)*VLOOKUP('2ª Borrador SAÍDA 4D '!R$2,Puntos!$A:$B,2,)</f>
        <v>0</v>
      </c>
      <c r="S26" s="38">
        <f>LEN('2ª Borrador ENTRADA 4D'!S26)*VLOOKUP('2ª Borrador SAÍDA 4D '!S$2,Puntos!$A:$B,2,)</f>
        <v>0</v>
      </c>
      <c r="T26" s="38">
        <f>LEN('2ª Borrador ENTRADA 4D'!T26)*VLOOKUP('2ª Borrador SAÍDA 4D '!T$2,Puntos!$A:$B,2,)</f>
        <v>0</v>
      </c>
      <c r="U26" s="38">
        <f>LEN('2ª Borrador ENTRADA 4D'!U26)*VLOOKUP('2ª Borrador SAÍDA 4D '!U$2,Puntos!$A:$B,2,)</f>
        <v>0</v>
      </c>
      <c r="V26" s="38">
        <f>LEN('2ª Borrador ENTRADA 4D'!V26)*VLOOKUP('2ª Borrador SAÍDA 4D '!V$2,Puntos!$A:$B,2,)</f>
        <v>0</v>
      </c>
      <c r="W26" s="38">
        <f>LEN('2ª Borrador ENTRADA 4D'!W26)*VLOOKUP('2ª Borrador SAÍDA 4D '!W$2,Puntos!$A:$B,2,)</f>
        <v>0</v>
      </c>
      <c r="X26" s="26" t="s">
        <v>83</v>
      </c>
      <c r="Y26" s="12" t="str">
        <f t="shared" si="3"/>
        <v>X</v>
      </c>
      <c r="Z26" s="39">
        <f t="shared" si="0"/>
        <v>50</v>
      </c>
      <c r="AA26" s="39">
        <f t="shared" si="1"/>
        <v>-2</v>
      </c>
      <c r="AB26" s="32">
        <f t="shared" si="2"/>
        <v>48</v>
      </c>
      <c r="AC26" s="32">
        <f>AB26+'1ª Borrador SAÍDA 4D '!AB26</f>
        <v>84</v>
      </c>
      <c r="AD26" s="32"/>
    </row>
    <row r="27" spans="1:30" ht="14.25" customHeight="1">
      <c r="A27" s="12" t="s">
        <v>207</v>
      </c>
      <c r="B27" s="38">
        <f>LEN('2ª Borrador ENTRADA 4D'!B27)*VLOOKUP('2ª Borrador SAÍDA 4D '!B$2,Puntos!$A:$B,2,)</f>
        <v>0</v>
      </c>
      <c r="C27" s="38">
        <f>LEN('2ª Borrador ENTRADA 4D'!C27)*VLOOKUP('2ª Borrador SAÍDA 4D '!C$2,Puntos!$A:$B,2,)</f>
        <v>21</v>
      </c>
      <c r="D27" s="38">
        <f>LEN('2ª Borrador ENTRADA 4D'!D27)*VLOOKUP('2ª Borrador SAÍDA 4D '!D$2,Puntos!$A:$B,2,)</f>
        <v>0</v>
      </c>
      <c r="E27" s="38">
        <f>LEN('2ª Borrador ENTRADA 4D'!E27)*VLOOKUP('2ª Borrador SAÍDA 4D '!E$2,Puntos!$A:$B,2,)</f>
        <v>3</v>
      </c>
      <c r="F27" s="38">
        <f>LEN('2ª Borrador ENTRADA 4D'!F27)*VLOOKUP('2ª Borrador SAÍDA 4D '!F$2,Puntos!$A:$B,2,)</f>
        <v>8</v>
      </c>
      <c r="G27" s="38">
        <f>LEN('2ª Borrador ENTRADA 4D'!G27)*VLOOKUP('2ª Borrador SAÍDA 4D '!G$2,Puntos!$A:$B,2,)</f>
        <v>3</v>
      </c>
      <c r="H27" s="38">
        <f>LEN('2ª Borrador ENTRADA 4D'!H27)*VLOOKUP('2ª Borrador SAÍDA 4D '!H$2,Puntos!$A:$B,2,)</f>
        <v>0</v>
      </c>
      <c r="I27" s="38">
        <f>LEN('2ª Borrador ENTRADA 4D'!I27)*VLOOKUP('2ª Borrador SAÍDA 4D '!I$2,Puntos!$A:$B,2,)</f>
        <v>0</v>
      </c>
      <c r="J27" s="38">
        <f>LEN('2ª Borrador ENTRADA 4D'!J27)*VLOOKUP('2ª Borrador SAÍDA 4D '!J$2,Puntos!$A:$B,2,)</f>
        <v>0</v>
      </c>
      <c r="K27" s="38">
        <f>LEN('2ª Borrador ENTRADA 4D'!K27)*VLOOKUP('2ª Borrador SAÍDA 4D '!K$2,Puntos!$A:$B,2,)</f>
        <v>3</v>
      </c>
      <c r="L27" s="38">
        <f>LEN('2ª Borrador ENTRADA 4D'!L27)*VLOOKUP('2ª Borrador SAÍDA 4D '!L$2,Puntos!$A:$B,2,)</f>
        <v>0</v>
      </c>
      <c r="M27" s="38">
        <f>LEN('2ª Borrador ENTRADA 4D'!M27)*VLOOKUP('2ª Borrador SAÍDA 4D '!M$2,Puntos!$A:$B,2,)</f>
        <v>0</v>
      </c>
      <c r="N27" s="38">
        <f>LEN('2ª Borrador ENTRADA 4D'!N27)*VLOOKUP('2ª Borrador SAÍDA 4D '!N$2,Puntos!$A:$B,2,)</f>
        <v>0</v>
      </c>
      <c r="O27" s="38">
        <f>LEN('2ª Borrador ENTRADA 4D'!O27)*VLOOKUP('2ª Borrador SAÍDA 4D '!O$2,Puntos!$A:$B,2,)</f>
        <v>0</v>
      </c>
      <c r="P27" s="38">
        <f>LEN('2ª Borrador ENTRADA 4D'!P27)*VLOOKUP('2ª Borrador SAÍDA 4D '!P$2,Puntos!$A:$B,2,)</f>
        <v>-4</v>
      </c>
      <c r="Q27" s="38">
        <f>LEN('2ª Borrador ENTRADA 4D'!Q27)*VLOOKUP('2ª Borrador SAÍDA 4D '!Q$2,Puntos!$A:$B,2,)</f>
        <v>0</v>
      </c>
      <c r="R27" s="38">
        <f>LEN('2ª Borrador ENTRADA 4D'!R27)*VLOOKUP('2ª Borrador SAÍDA 4D '!R$2,Puntos!$A:$B,2,)</f>
        <v>0</v>
      </c>
      <c r="S27" s="38">
        <f>LEN('2ª Borrador ENTRADA 4D'!S27)*VLOOKUP('2ª Borrador SAÍDA 4D '!S$2,Puntos!$A:$B,2,)</f>
        <v>0</v>
      </c>
      <c r="T27" s="38">
        <f>LEN('2ª Borrador ENTRADA 4D'!T27)*VLOOKUP('2ª Borrador SAÍDA 4D '!T$2,Puntos!$A:$B,2,)</f>
        <v>0</v>
      </c>
      <c r="U27" s="38">
        <f>LEN('2ª Borrador ENTRADA 4D'!U27)*VLOOKUP('2ª Borrador SAÍDA 4D '!U$2,Puntos!$A:$B,2,)</f>
        <v>0</v>
      </c>
      <c r="V27" s="38">
        <f>LEN('2ª Borrador ENTRADA 4D'!V27)*VLOOKUP('2ª Borrador SAÍDA 4D '!V$2,Puntos!$A:$B,2,)</f>
        <v>0</v>
      </c>
      <c r="W27" s="38">
        <f>LEN('2ª Borrador ENTRADA 4D'!W27)*VLOOKUP('2ª Borrador SAÍDA 4D '!W$2,Puntos!$A:$B,2,)</f>
        <v>0</v>
      </c>
      <c r="X27" s="28" t="s">
        <v>84</v>
      </c>
      <c r="Y27" s="12" t="str">
        <f t="shared" si="3"/>
        <v>Y</v>
      </c>
      <c r="Z27" s="39">
        <f t="shared" si="0"/>
        <v>38</v>
      </c>
      <c r="AA27" s="39">
        <f t="shared" si="1"/>
        <v>-4</v>
      </c>
      <c r="AB27" s="32">
        <f t="shared" si="2"/>
        <v>34</v>
      </c>
      <c r="AC27" s="32">
        <f>AB27+'1ª Borrador SAÍDA 4D '!AB27</f>
        <v>70</v>
      </c>
      <c r="AD27" s="32"/>
    </row>
    <row r="28" spans="1:30" ht="14.25" customHeight="1">
      <c r="A28" s="12" t="s">
        <v>203</v>
      </c>
      <c r="B28" s="38">
        <f>LEN('2ª Borrador ENTRADA 4D'!B28)*VLOOKUP('2ª Borrador SAÍDA 4D '!B$2,Puntos!$A:$B,2,)</f>
        <v>0</v>
      </c>
      <c r="C28" s="38">
        <f>LEN('2ª Borrador ENTRADA 4D'!C28)*VLOOKUP('2ª Borrador SAÍDA 4D '!C$2,Puntos!$A:$B,2,)</f>
        <v>33</v>
      </c>
      <c r="D28" s="38">
        <f>LEN('2ª Borrador ENTRADA 4D'!D28)*VLOOKUP('2ª Borrador SAÍDA 4D '!D$2,Puntos!$A:$B,2,)</f>
        <v>0</v>
      </c>
      <c r="E28" s="38">
        <f>LEN('2ª Borrador ENTRADA 4D'!E28)*VLOOKUP('2ª Borrador SAÍDA 4D '!E$2,Puntos!$A:$B,2,)</f>
        <v>0</v>
      </c>
      <c r="F28" s="38">
        <f>LEN('2ª Borrador ENTRADA 4D'!F28)*VLOOKUP('2ª Borrador SAÍDA 4D '!F$2,Puntos!$A:$B,2,)</f>
        <v>0</v>
      </c>
      <c r="G28" s="38">
        <f>LEN('2ª Borrador ENTRADA 4D'!G28)*VLOOKUP('2ª Borrador SAÍDA 4D '!G$2,Puntos!$A:$B,2,)</f>
        <v>9</v>
      </c>
      <c r="H28" s="38">
        <f>LEN('2ª Borrador ENTRADA 4D'!H28)*VLOOKUP('2ª Borrador SAÍDA 4D '!H$2,Puntos!$A:$B,2,)</f>
        <v>0</v>
      </c>
      <c r="I28" s="38">
        <f>LEN('2ª Borrador ENTRADA 4D'!I28)*VLOOKUP('2ª Borrador SAÍDA 4D '!I$2,Puntos!$A:$B,2,)</f>
        <v>0</v>
      </c>
      <c r="J28" s="38">
        <f>LEN('2ª Borrador ENTRADA 4D'!J28)*VLOOKUP('2ª Borrador SAÍDA 4D '!J$2,Puntos!$A:$B,2,)</f>
        <v>0</v>
      </c>
      <c r="K28" s="38">
        <f>LEN('2ª Borrador ENTRADA 4D'!K28)*VLOOKUP('2ª Borrador SAÍDA 4D '!K$2,Puntos!$A:$B,2,)</f>
        <v>3</v>
      </c>
      <c r="L28" s="38">
        <f>LEN('2ª Borrador ENTRADA 4D'!L28)*VLOOKUP('2ª Borrador SAÍDA 4D '!L$2,Puntos!$A:$B,2,)</f>
        <v>0</v>
      </c>
      <c r="M28" s="38">
        <f>LEN('2ª Borrador ENTRADA 4D'!M28)*VLOOKUP('2ª Borrador SAÍDA 4D '!M$2,Puntos!$A:$B,2,)</f>
        <v>0</v>
      </c>
      <c r="N28" s="38">
        <f>LEN('2ª Borrador ENTRADA 4D'!N28)*VLOOKUP('2ª Borrador SAÍDA 4D '!N$2,Puntos!$A:$B,2,)</f>
        <v>0</v>
      </c>
      <c r="O28" s="38">
        <f>LEN('2ª Borrador ENTRADA 4D'!O28)*VLOOKUP('2ª Borrador SAÍDA 4D '!O$2,Puntos!$A:$B,2,)</f>
        <v>0</v>
      </c>
      <c r="P28" s="38">
        <f>LEN('2ª Borrador ENTRADA 4D'!P28)*VLOOKUP('2ª Borrador SAÍDA 4D '!P$2,Puntos!$A:$B,2,)</f>
        <v>0</v>
      </c>
      <c r="Q28" s="38">
        <f>LEN('2ª Borrador ENTRADA 4D'!Q28)*VLOOKUP('2ª Borrador SAÍDA 4D '!Q$2,Puntos!$A:$B,2,)</f>
        <v>0</v>
      </c>
      <c r="R28" s="38">
        <f>LEN('2ª Borrador ENTRADA 4D'!R28)*VLOOKUP('2ª Borrador SAÍDA 4D '!R$2,Puntos!$A:$B,2,)</f>
        <v>0</v>
      </c>
      <c r="S28" s="38">
        <f>LEN('2ª Borrador ENTRADA 4D'!S28)*VLOOKUP('2ª Borrador SAÍDA 4D '!S$2,Puntos!$A:$B,2,)</f>
        <v>0</v>
      </c>
      <c r="T28" s="38">
        <f>LEN('2ª Borrador ENTRADA 4D'!T28)*VLOOKUP('2ª Borrador SAÍDA 4D '!T$2,Puntos!$A:$B,2,)</f>
        <v>0</v>
      </c>
      <c r="U28" s="38">
        <f>LEN('2ª Borrador ENTRADA 4D'!U28)*VLOOKUP('2ª Borrador SAÍDA 4D '!U$2,Puntos!$A:$B,2,)</f>
        <v>0</v>
      </c>
      <c r="V28" s="38">
        <f>LEN('2ª Borrador ENTRADA 4D'!V28)*VLOOKUP('2ª Borrador SAÍDA 4D '!V$2,Puntos!$A:$B,2,)</f>
        <v>0</v>
      </c>
      <c r="W28" s="38">
        <f>LEN('2ª Borrador ENTRADA 4D'!W28)*VLOOKUP('2ª Borrador SAÍDA 4D '!W$2,Puntos!$A:$B,2,)</f>
        <v>0</v>
      </c>
      <c r="X28" s="29" t="s">
        <v>85</v>
      </c>
      <c r="Y28" s="12" t="str">
        <f t="shared" si="3"/>
        <v>Z</v>
      </c>
      <c r="Z28" s="39">
        <f t="shared" si="0"/>
        <v>45</v>
      </c>
      <c r="AA28" s="39">
        <f t="shared" si="1"/>
        <v>0</v>
      </c>
      <c r="AB28" s="32">
        <f t="shared" si="2"/>
        <v>45</v>
      </c>
      <c r="AC28" s="32">
        <f>AB28+'1ª Borrador SAÍDA 4D '!AB28</f>
        <v>79</v>
      </c>
      <c r="AD28" s="32"/>
    </row>
    <row r="29" spans="1:30" ht="14.25" customHeight="1">
      <c r="Z29" s="31"/>
      <c r="AA29" s="31" t="s">
        <v>90</v>
      </c>
      <c r="AB29" s="53">
        <f>AVERAGE(AB3:AB28)</f>
        <v>34.269230769230766</v>
      </c>
      <c r="AC29" s="32"/>
      <c r="AD29" s="32"/>
    </row>
    <row r="30" spans="1:30" ht="14.25" customHeight="1">
      <c r="X30" s="30"/>
      <c r="Z30" s="31"/>
      <c r="AA30" s="31" t="s">
        <v>91</v>
      </c>
      <c r="AB30" s="32">
        <f>QUARTILE(AB$3:AB$28,1)</f>
        <v>25.25</v>
      </c>
      <c r="AC30" s="32"/>
      <c r="AD30" s="32"/>
    </row>
    <row r="31" spans="1:30" ht="14.25" customHeight="1">
      <c r="X31" s="30"/>
      <c r="Z31" s="31"/>
      <c r="AA31" s="31" t="s">
        <v>92</v>
      </c>
      <c r="AB31" s="32">
        <f>QUARTILE(AB$3:AB$28,2)</f>
        <v>35.5</v>
      </c>
      <c r="AC31" s="32"/>
      <c r="AD31" s="32"/>
    </row>
    <row r="32" spans="1:30" ht="14.25" customHeight="1">
      <c r="X32" s="30"/>
      <c r="Z32" s="31"/>
      <c r="AA32" s="31" t="s">
        <v>93</v>
      </c>
      <c r="AB32" s="32">
        <f>QUARTILE(AB$3:AB$28,3)</f>
        <v>47.25</v>
      </c>
      <c r="AC32" s="32"/>
      <c r="AD32" s="32"/>
    </row>
    <row r="33" spans="24:30" ht="14.25" customHeight="1">
      <c r="X33" s="30"/>
      <c r="Z33" s="31"/>
      <c r="AA33" s="31" t="s">
        <v>94</v>
      </c>
      <c r="AB33" s="32">
        <f>PERCENTILE($AB$3:$AB$28,0.9)</f>
        <v>51</v>
      </c>
      <c r="AC33" s="32"/>
      <c r="AD33" s="32"/>
    </row>
    <row r="34" spans="24:30" ht="14.25" customHeight="1">
      <c r="X34" s="30"/>
      <c r="Z34" s="31"/>
      <c r="AA34" s="31" t="s">
        <v>95</v>
      </c>
      <c r="AB34" s="32">
        <f>MAX($AB$3:$AB$28)</f>
        <v>58</v>
      </c>
      <c r="AC34" s="32"/>
      <c r="AD34" s="32"/>
    </row>
    <row r="35" spans="24:30" ht="14.25" customHeight="1">
      <c r="X35" s="30"/>
      <c r="Z35" s="31"/>
      <c r="AA35" s="31" t="s">
        <v>96</v>
      </c>
      <c r="AB35" s="32">
        <f>MIN($AB$3:$AB$28)</f>
        <v>0</v>
      </c>
      <c r="AC35" s="32"/>
      <c r="AD35" s="32"/>
    </row>
    <row r="36" spans="24:30" ht="14.25" customHeight="1">
      <c r="X36" s="30"/>
      <c r="Z36" s="31"/>
      <c r="AA36" s="31"/>
      <c r="AB36" s="32"/>
      <c r="AC36" s="32"/>
      <c r="AD36" s="32"/>
    </row>
    <row r="37" spans="24:30" ht="14.25" customHeight="1">
      <c r="X37" s="30"/>
      <c r="Z37" s="31"/>
      <c r="AA37" s="31"/>
      <c r="AB37" s="32"/>
      <c r="AC37" s="32"/>
      <c r="AD37" s="32"/>
    </row>
    <row r="38" spans="24:30" ht="14.25" customHeight="1">
      <c r="X38" s="30"/>
      <c r="Z38" s="31"/>
      <c r="AA38" s="31"/>
      <c r="AB38" s="32"/>
      <c r="AC38" s="32"/>
      <c r="AD38" s="32"/>
    </row>
    <row r="39" spans="24:30" ht="14.25" customHeight="1">
      <c r="X39" s="30"/>
      <c r="Z39" s="31"/>
      <c r="AA39" s="31"/>
      <c r="AB39" s="32"/>
      <c r="AC39" s="32"/>
      <c r="AD39" s="32"/>
    </row>
    <row r="40" spans="24:30" ht="14.25" customHeight="1">
      <c r="X40" s="30"/>
      <c r="Z40" s="31"/>
      <c r="AA40" s="31"/>
      <c r="AB40" s="32"/>
      <c r="AC40" s="32"/>
      <c r="AD40" s="32"/>
    </row>
    <row r="41" spans="24:30" ht="14.25" customHeight="1">
      <c r="X41" s="30"/>
      <c r="Z41" s="31"/>
      <c r="AA41" s="31"/>
      <c r="AB41" s="32"/>
      <c r="AC41" s="32"/>
      <c r="AD41" s="32"/>
    </row>
    <row r="42" spans="24:30" ht="14.25" customHeight="1">
      <c r="X42" s="30"/>
      <c r="Z42" s="31"/>
      <c r="AA42" s="31"/>
      <c r="AB42" s="32"/>
      <c r="AC42" s="32"/>
      <c r="AD42" s="32"/>
    </row>
    <row r="43" spans="24:30" ht="14.25" customHeight="1">
      <c r="X43" s="30"/>
      <c r="Z43" s="31"/>
      <c r="AA43" s="31"/>
      <c r="AB43" s="32"/>
      <c r="AC43" s="32"/>
      <c r="AD43" s="32"/>
    </row>
    <row r="44" spans="24:30" ht="14.25" customHeight="1">
      <c r="X44" s="30"/>
      <c r="Z44" s="31"/>
      <c r="AA44" s="31"/>
      <c r="AB44" s="32"/>
      <c r="AC44" s="32"/>
      <c r="AD44" s="32"/>
    </row>
    <row r="45" spans="24:30" ht="14.25" customHeight="1">
      <c r="X45" s="30"/>
      <c r="Z45" s="31"/>
      <c r="AA45" s="31"/>
      <c r="AB45" s="32"/>
      <c r="AC45" s="32"/>
      <c r="AD45" s="32"/>
    </row>
    <row r="46" spans="24:30" ht="14.25" customHeight="1">
      <c r="X46" s="30"/>
      <c r="Z46" s="31"/>
      <c r="AA46" s="31"/>
      <c r="AB46" s="32"/>
      <c r="AC46" s="32"/>
      <c r="AD46" s="32"/>
    </row>
    <row r="47" spans="24:30" ht="14.25" customHeight="1">
      <c r="X47" s="30"/>
      <c r="Z47" s="31"/>
      <c r="AA47" s="31"/>
      <c r="AB47" s="32"/>
      <c r="AC47" s="32"/>
      <c r="AD47" s="32"/>
    </row>
    <row r="48" spans="24:30" ht="14.25" customHeight="1">
      <c r="X48" s="30"/>
      <c r="Z48" s="31"/>
      <c r="AA48" s="31"/>
      <c r="AB48" s="32"/>
      <c r="AC48" s="32"/>
      <c r="AD48" s="32"/>
    </row>
    <row r="49" spans="24:30" ht="14.25" customHeight="1">
      <c r="X49" s="30"/>
      <c r="Z49" s="31"/>
      <c r="AA49" s="31"/>
      <c r="AB49" s="32"/>
      <c r="AC49" s="32"/>
      <c r="AD49" s="32"/>
    </row>
    <row r="50" spans="24:30" ht="14.25" customHeight="1">
      <c r="X50" s="30"/>
      <c r="Z50" s="31"/>
      <c r="AA50" s="31"/>
      <c r="AB50" s="32"/>
      <c r="AC50" s="32"/>
      <c r="AD50" s="32"/>
    </row>
    <row r="51" spans="24:30" ht="14.25" customHeight="1">
      <c r="X51" s="30"/>
      <c r="Z51" s="31"/>
      <c r="AA51" s="31"/>
      <c r="AB51" s="32"/>
      <c r="AC51" s="32"/>
      <c r="AD51" s="32"/>
    </row>
    <row r="52" spans="24:30" ht="14.25" customHeight="1">
      <c r="X52" s="30"/>
      <c r="Z52" s="31"/>
      <c r="AA52" s="31"/>
      <c r="AB52" s="32"/>
      <c r="AC52" s="32"/>
      <c r="AD52" s="32"/>
    </row>
    <row r="53" spans="24:30" ht="14.25" customHeight="1">
      <c r="X53" s="30"/>
      <c r="Z53" s="31"/>
      <c r="AA53" s="31"/>
      <c r="AB53" s="32"/>
      <c r="AC53" s="32"/>
      <c r="AD53" s="32"/>
    </row>
    <row r="54" spans="24:30" ht="14.25" customHeight="1">
      <c r="X54" s="30"/>
      <c r="Z54" s="31"/>
      <c r="AA54" s="31"/>
      <c r="AB54" s="32"/>
      <c r="AC54" s="32"/>
      <c r="AD54" s="32"/>
    </row>
    <row r="55" spans="24:30" ht="14.25" customHeight="1">
      <c r="X55" s="30"/>
      <c r="Z55" s="31"/>
      <c r="AA55" s="31"/>
      <c r="AB55" s="32"/>
      <c r="AC55" s="32"/>
      <c r="AD55" s="32"/>
    </row>
    <row r="56" spans="24:30" ht="14.25" customHeight="1">
      <c r="X56" s="30"/>
      <c r="Z56" s="31"/>
      <c r="AA56" s="31"/>
      <c r="AB56" s="32"/>
      <c r="AC56" s="32"/>
      <c r="AD56" s="32"/>
    </row>
    <row r="57" spans="24:30" ht="14.25" customHeight="1">
      <c r="X57" s="30"/>
      <c r="Z57" s="31"/>
      <c r="AA57" s="31"/>
      <c r="AB57" s="32"/>
      <c r="AC57" s="32"/>
      <c r="AD57" s="32"/>
    </row>
    <row r="58" spans="24:30" ht="14.25" customHeight="1">
      <c r="X58" s="30"/>
      <c r="Z58" s="31"/>
      <c r="AA58" s="31"/>
      <c r="AB58" s="32"/>
      <c r="AC58" s="32"/>
      <c r="AD58" s="32"/>
    </row>
    <row r="59" spans="24:30" ht="14.25" customHeight="1">
      <c r="X59" s="30"/>
      <c r="Z59" s="31"/>
      <c r="AA59" s="31"/>
      <c r="AB59" s="32"/>
      <c r="AC59" s="32"/>
      <c r="AD59" s="32"/>
    </row>
    <row r="60" spans="24:30" ht="14.25" customHeight="1">
      <c r="X60" s="30"/>
      <c r="Z60" s="31"/>
      <c r="AA60" s="31"/>
      <c r="AB60" s="32"/>
      <c r="AC60" s="32"/>
      <c r="AD60" s="32"/>
    </row>
    <row r="61" spans="24:30" ht="14.25" customHeight="1">
      <c r="X61" s="30"/>
      <c r="Z61" s="31"/>
      <c r="AA61" s="31"/>
      <c r="AB61" s="32"/>
      <c r="AC61" s="32"/>
      <c r="AD61" s="32"/>
    </row>
    <row r="62" spans="24:30" ht="14.25" customHeight="1">
      <c r="X62" s="30"/>
      <c r="Z62" s="31"/>
      <c r="AA62" s="31"/>
      <c r="AB62" s="32"/>
      <c r="AC62" s="32"/>
      <c r="AD62" s="32"/>
    </row>
    <row r="63" spans="24:30" ht="14.25" customHeight="1">
      <c r="X63" s="30"/>
      <c r="Z63" s="31"/>
      <c r="AA63" s="31"/>
      <c r="AB63" s="32"/>
      <c r="AC63" s="32"/>
      <c r="AD63" s="32"/>
    </row>
    <row r="64" spans="24:30" ht="14.25" customHeight="1">
      <c r="X64" s="30"/>
      <c r="Z64" s="31"/>
      <c r="AA64" s="31"/>
      <c r="AB64" s="32"/>
      <c r="AC64" s="32"/>
      <c r="AD64" s="32"/>
    </row>
    <row r="65" spans="24:30" ht="14.25" customHeight="1">
      <c r="X65" s="30"/>
      <c r="Z65" s="31"/>
      <c r="AA65" s="31"/>
      <c r="AB65" s="32"/>
      <c r="AC65" s="32"/>
      <c r="AD65" s="32"/>
    </row>
    <row r="66" spans="24:30" ht="14.25" customHeight="1">
      <c r="X66" s="30"/>
      <c r="Z66" s="31"/>
      <c r="AA66" s="31"/>
      <c r="AB66" s="32"/>
      <c r="AC66" s="32"/>
      <c r="AD66" s="32"/>
    </row>
    <row r="67" spans="24:30" ht="14.25" customHeight="1">
      <c r="X67" s="30"/>
      <c r="Z67" s="31"/>
      <c r="AA67" s="31"/>
      <c r="AB67" s="32"/>
      <c r="AC67" s="32"/>
      <c r="AD67" s="32"/>
    </row>
    <row r="68" spans="24:30" ht="14.25" customHeight="1">
      <c r="X68" s="30"/>
      <c r="Z68" s="31"/>
      <c r="AA68" s="31"/>
      <c r="AB68" s="32"/>
      <c r="AC68" s="32"/>
      <c r="AD68" s="32"/>
    </row>
    <row r="69" spans="24:30" ht="14.25" customHeight="1">
      <c r="X69" s="30"/>
      <c r="Z69" s="31"/>
      <c r="AA69" s="31"/>
      <c r="AB69" s="32"/>
      <c r="AC69" s="32"/>
      <c r="AD69" s="32"/>
    </row>
    <row r="70" spans="24:30" ht="14.25" customHeight="1">
      <c r="X70" s="30"/>
      <c r="Z70" s="31"/>
      <c r="AA70" s="31"/>
      <c r="AB70" s="32"/>
      <c r="AC70" s="32"/>
      <c r="AD70" s="32"/>
    </row>
    <row r="71" spans="24:30" ht="14.25" customHeight="1">
      <c r="X71" s="30"/>
      <c r="Z71" s="31"/>
      <c r="AA71" s="31"/>
      <c r="AB71" s="32"/>
      <c r="AC71" s="32"/>
      <c r="AD71" s="32"/>
    </row>
    <row r="72" spans="24:30" ht="14.25" customHeight="1">
      <c r="X72" s="30"/>
      <c r="Z72" s="31"/>
      <c r="AA72" s="31"/>
      <c r="AB72" s="32"/>
      <c r="AC72" s="32"/>
      <c r="AD72" s="32"/>
    </row>
    <row r="73" spans="24:30" ht="14.25" customHeight="1">
      <c r="X73" s="30"/>
      <c r="Z73" s="31"/>
      <c r="AA73" s="31"/>
      <c r="AB73" s="32"/>
      <c r="AC73" s="32"/>
      <c r="AD73" s="32"/>
    </row>
    <row r="74" spans="24:30" ht="14.25" customHeight="1">
      <c r="X74" s="30"/>
      <c r="Z74" s="31"/>
      <c r="AA74" s="31"/>
      <c r="AB74" s="32"/>
      <c r="AC74" s="32"/>
      <c r="AD74" s="32"/>
    </row>
    <row r="75" spans="24:30" ht="14.25" customHeight="1">
      <c r="X75" s="30"/>
      <c r="Z75" s="31"/>
      <c r="AA75" s="31"/>
      <c r="AB75" s="32"/>
      <c r="AC75" s="32"/>
      <c r="AD75" s="32"/>
    </row>
    <row r="76" spans="24:30" ht="14.25" customHeight="1">
      <c r="X76" s="30"/>
      <c r="Z76" s="31"/>
      <c r="AA76" s="31"/>
      <c r="AB76" s="32"/>
      <c r="AC76" s="32"/>
      <c r="AD76" s="32"/>
    </row>
    <row r="77" spans="24:30" ht="14.25" customHeight="1">
      <c r="X77" s="30"/>
      <c r="Z77" s="31"/>
      <c r="AA77" s="31"/>
      <c r="AB77" s="32"/>
      <c r="AC77" s="32"/>
      <c r="AD77" s="32"/>
    </row>
    <row r="78" spans="24:30" ht="14.25" customHeight="1">
      <c r="X78" s="30"/>
      <c r="Z78" s="31"/>
      <c r="AA78" s="31"/>
      <c r="AB78" s="32"/>
      <c r="AC78" s="32"/>
      <c r="AD78" s="32"/>
    </row>
    <row r="79" spans="24:30" ht="14.25" customHeight="1">
      <c r="X79" s="30"/>
      <c r="Z79" s="31"/>
      <c r="AA79" s="31"/>
      <c r="AB79" s="32"/>
      <c r="AC79" s="32"/>
      <c r="AD79" s="32"/>
    </row>
    <row r="80" spans="24:30" ht="14.25" customHeight="1">
      <c r="X80" s="30"/>
      <c r="Z80" s="31"/>
      <c r="AA80" s="31"/>
      <c r="AB80" s="32"/>
      <c r="AC80" s="32"/>
      <c r="AD80" s="32"/>
    </row>
    <row r="81" spans="24:30" ht="14.25" customHeight="1">
      <c r="X81" s="30"/>
      <c r="Z81" s="31"/>
      <c r="AA81" s="31"/>
      <c r="AB81" s="32"/>
      <c r="AC81" s="32"/>
      <c r="AD81" s="32"/>
    </row>
    <row r="82" spans="24:30" ht="14.25" customHeight="1">
      <c r="X82" s="30"/>
      <c r="Z82" s="31"/>
      <c r="AA82" s="31"/>
      <c r="AB82" s="32"/>
      <c r="AC82" s="32"/>
      <c r="AD82" s="32"/>
    </row>
    <row r="83" spans="24:30" ht="14.25" customHeight="1">
      <c r="X83" s="30"/>
      <c r="Z83" s="31"/>
      <c r="AA83" s="31"/>
      <c r="AB83" s="32"/>
      <c r="AC83" s="32"/>
      <c r="AD83" s="32"/>
    </row>
    <row r="84" spans="24:30" ht="14.25" customHeight="1">
      <c r="X84" s="30"/>
      <c r="Z84" s="31"/>
      <c r="AA84" s="31"/>
      <c r="AB84" s="32"/>
      <c r="AC84" s="32"/>
      <c r="AD84" s="32"/>
    </row>
    <row r="85" spans="24:30" ht="14.25" customHeight="1">
      <c r="X85" s="30"/>
      <c r="Z85" s="31"/>
      <c r="AA85" s="31"/>
      <c r="AB85" s="32"/>
      <c r="AC85" s="32"/>
      <c r="AD85" s="32"/>
    </row>
    <row r="86" spans="24:30" ht="14.25" customHeight="1">
      <c r="X86" s="30"/>
      <c r="Z86" s="31"/>
      <c r="AA86" s="31"/>
      <c r="AB86" s="32"/>
      <c r="AC86" s="32"/>
      <c r="AD86" s="32"/>
    </row>
    <row r="87" spans="24:30" ht="14.25" customHeight="1">
      <c r="X87" s="30"/>
      <c r="Z87" s="31"/>
      <c r="AA87" s="31"/>
      <c r="AB87" s="32"/>
      <c r="AC87" s="32"/>
      <c r="AD87" s="32"/>
    </row>
    <row r="88" spans="24:30" ht="14.25" customHeight="1">
      <c r="X88" s="30"/>
      <c r="Z88" s="31"/>
      <c r="AA88" s="31"/>
      <c r="AB88" s="32"/>
      <c r="AC88" s="32"/>
      <c r="AD88" s="32"/>
    </row>
    <row r="89" spans="24:30" ht="14.25" customHeight="1">
      <c r="X89" s="30"/>
      <c r="Z89" s="31"/>
      <c r="AA89" s="31"/>
      <c r="AB89" s="32"/>
      <c r="AC89" s="32"/>
      <c r="AD89" s="32"/>
    </row>
    <row r="90" spans="24:30" ht="14.25" customHeight="1">
      <c r="X90" s="30"/>
      <c r="Z90" s="31"/>
      <c r="AA90" s="31"/>
      <c r="AB90" s="32"/>
      <c r="AC90" s="32"/>
      <c r="AD90" s="32"/>
    </row>
    <row r="91" spans="24:30" ht="14.25" customHeight="1">
      <c r="X91" s="30"/>
      <c r="Z91" s="31"/>
      <c r="AA91" s="31"/>
      <c r="AB91" s="32"/>
      <c r="AC91" s="32"/>
      <c r="AD91" s="32"/>
    </row>
    <row r="92" spans="24:30" ht="14.25" customHeight="1">
      <c r="X92" s="30"/>
      <c r="Z92" s="31"/>
      <c r="AA92" s="31"/>
      <c r="AB92" s="32"/>
      <c r="AC92" s="32"/>
      <c r="AD92" s="32"/>
    </row>
    <row r="93" spans="24:30" ht="14.25" customHeight="1">
      <c r="X93" s="30"/>
      <c r="Z93" s="31"/>
      <c r="AA93" s="31"/>
      <c r="AB93" s="32"/>
      <c r="AC93" s="32"/>
      <c r="AD93" s="32"/>
    </row>
    <row r="94" spans="24:30" ht="14.25" customHeight="1">
      <c r="X94" s="30"/>
      <c r="Z94" s="31"/>
      <c r="AA94" s="31"/>
      <c r="AB94" s="32"/>
      <c r="AC94" s="32"/>
      <c r="AD94" s="32"/>
    </row>
    <row r="95" spans="24:30" ht="14.25" customHeight="1">
      <c r="X95" s="30"/>
      <c r="Z95" s="31"/>
      <c r="AA95" s="31"/>
      <c r="AB95" s="32"/>
      <c r="AC95" s="32"/>
      <c r="AD95" s="32"/>
    </row>
    <row r="96" spans="24:30" ht="14.25" customHeight="1">
      <c r="X96" s="30"/>
      <c r="Z96" s="31"/>
      <c r="AA96" s="31"/>
      <c r="AB96" s="32"/>
      <c r="AC96" s="32"/>
      <c r="AD96" s="32"/>
    </row>
    <row r="97" spans="24:30" ht="14.25" customHeight="1">
      <c r="X97" s="30"/>
      <c r="Z97" s="31"/>
      <c r="AA97" s="31"/>
      <c r="AB97" s="32"/>
      <c r="AC97" s="32"/>
      <c r="AD97" s="32"/>
    </row>
    <row r="98" spans="24:30" ht="14.25" customHeight="1">
      <c r="X98" s="30"/>
      <c r="Z98" s="31"/>
      <c r="AA98" s="31"/>
      <c r="AB98" s="32"/>
      <c r="AC98" s="32"/>
      <c r="AD98" s="32"/>
    </row>
    <row r="99" spans="24:30" ht="14.25" customHeight="1">
      <c r="X99" s="30"/>
      <c r="Z99" s="31"/>
      <c r="AA99" s="31"/>
      <c r="AB99" s="32"/>
      <c r="AC99" s="32"/>
      <c r="AD99" s="32"/>
    </row>
    <row r="100" spans="24:30" ht="14.25" customHeight="1">
      <c r="X100" s="30"/>
      <c r="Z100" s="31"/>
      <c r="AA100" s="31"/>
      <c r="AB100" s="32"/>
      <c r="AC100" s="32"/>
      <c r="AD100" s="32"/>
    </row>
    <row r="101" spans="24:30" ht="14.25" customHeight="1">
      <c r="X101" s="30"/>
      <c r="Z101" s="31"/>
      <c r="AA101" s="31"/>
      <c r="AB101" s="32"/>
      <c r="AC101" s="32"/>
      <c r="AD101" s="32"/>
    </row>
    <row r="102" spans="24:30" ht="14.25" customHeight="1">
      <c r="X102" s="30"/>
      <c r="Z102" s="31"/>
      <c r="AA102" s="31"/>
      <c r="AB102" s="32"/>
      <c r="AC102" s="32"/>
      <c r="AD102" s="32"/>
    </row>
    <row r="103" spans="24:30" ht="14.25" customHeight="1">
      <c r="X103" s="30"/>
      <c r="Z103" s="31"/>
      <c r="AA103" s="31"/>
      <c r="AB103" s="32"/>
      <c r="AC103" s="32"/>
      <c r="AD103" s="32"/>
    </row>
    <row r="104" spans="24:30" ht="14.25" customHeight="1">
      <c r="X104" s="30"/>
      <c r="Z104" s="31"/>
      <c r="AA104" s="31"/>
      <c r="AB104" s="32"/>
      <c r="AC104" s="32"/>
      <c r="AD104" s="32"/>
    </row>
    <row r="105" spans="24:30" ht="14.25" customHeight="1">
      <c r="X105" s="30"/>
      <c r="Z105" s="31"/>
      <c r="AA105" s="31"/>
      <c r="AB105" s="32"/>
      <c r="AC105" s="32"/>
      <c r="AD105" s="32"/>
    </row>
    <row r="106" spans="24:30" ht="14.25" customHeight="1">
      <c r="X106" s="30"/>
      <c r="Z106" s="31"/>
      <c r="AA106" s="31"/>
      <c r="AB106" s="32"/>
      <c r="AC106" s="32"/>
      <c r="AD106" s="32"/>
    </row>
    <row r="107" spans="24:30" ht="14.25" customHeight="1">
      <c r="X107" s="30"/>
      <c r="Z107" s="31"/>
      <c r="AA107" s="31"/>
      <c r="AB107" s="32"/>
      <c r="AC107" s="32"/>
      <c r="AD107" s="32"/>
    </row>
    <row r="108" spans="24:30" ht="14.25" customHeight="1">
      <c r="X108" s="30"/>
      <c r="Z108" s="31"/>
      <c r="AA108" s="31"/>
      <c r="AB108" s="32"/>
      <c r="AC108" s="32"/>
      <c r="AD108" s="32"/>
    </row>
    <row r="109" spans="24:30" ht="14.25" customHeight="1">
      <c r="X109" s="30"/>
      <c r="Z109" s="31"/>
      <c r="AA109" s="31"/>
      <c r="AB109" s="32"/>
      <c r="AC109" s="32"/>
      <c r="AD109" s="32"/>
    </row>
    <row r="110" spans="24:30" ht="14.25" customHeight="1">
      <c r="X110" s="30"/>
      <c r="Z110" s="31"/>
      <c r="AA110" s="31"/>
      <c r="AB110" s="32"/>
      <c r="AC110" s="32"/>
      <c r="AD110" s="32"/>
    </row>
    <row r="111" spans="24:30" ht="14.25" customHeight="1">
      <c r="X111" s="30"/>
      <c r="Z111" s="31"/>
      <c r="AA111" s="31"/>
      <c r="AB111" s="32"/>
      <c r="AC111" s="32"/>
      <c r="AD111" s="32"/>
    </row>
    <row r="112" spans="24:30" ht="14.25" customHeight="1">
      <c r="X112" s="30"/>
      <c r="Z112" s="31"/>
      <c r="AA112" s="31"/>
      <c r="AB112" s="32"/>
      <c r="AC112" s="32"/>
      <c r="AD112" s="32"/>
    </row>
    <row r="113" spans="24:30" ht="14.25" customHeight="1">
      <c r="X113" s="30"/>
      <c r="Z113" s="31"/>
      <c r="AA113" s="31"/>
      <c r="AB113" s="32"/>
      <c r="AC113" s="32"/>
      <c r="AD113" s="32"/>
    </row>
    <row r="114" spans="24:30" ht="14.25" customHeight="1">
      <c r="X114" s="30"/>
      <c r="Z114" s="31"/>
      <c r="AA114" s="31"/>
      <c r="AB114" s="32"/>
      <c r="AC114" s="32"/>
      <c r="AD114" s="32"/>
    </row>
    <row r="115" spans="24:30" ht="14.25" customHeight="1">
      <c r="X115" s="30"/>
      <c r="Z115" s="31"/>
      <c r="AA115" s="31"/>
      <c r="AB115" s="32"/>
      <c r="AC115" s="32"/>
      <c r="AD115" s="32"/>
    </row>
    <row r="116" spans="24:30" ht="14.25" customHeight="1">
      <c r="X116" s="30"/>
      <c r="Z116" s="31"/>
      <c r="AA116" s="31"/>
      <c r="AB116" s="32"/>
      <c r="AC116" s="32"/>
      <c r="AD116" s="32"/>
    </row>
    <row r="117" spans="24:30" ht="14.25" customHeight="1">
      <c r="X117" s="30"/>
      <c r="Z117" s="31"/>
      <c r="AA117" s="31"/>
      <c r="AB117" s="32"/>
      <c r="AC117" s="32"/>
      <c r="AD117" s="32"/>
    </row>
    <row r="118" spans="24:30" ht="14.25" customHeight="1">
      <c r="X118" s="30"/>
      <c r="Z118" s="31"/>
      <c r="AA118" s="31"/>
      <c r="AB118" s="32"/>
      <c r="AC118" s="32"/>
      <c r="AD118" s="32"/>
    </row>
    <row r="119" spans="24:30" ht="14.25" customHeight="1">
      <c r="X119" s="30"/>
      <c r="Z119" s="31"/>
      <c r="AA119" s="31"/>
      <c r="AB119" s="32"/>
      <c r="AC119" s="32"/>
      <c r="AD119" s="32"/>
    </row>
    <row r="120" spans="24:30" ht="14.25" customHeight="1">
      <c r="X120" s="30"/>
      <c r="Z120" s="31"/>
      <c r="AA120" s="31"/>
      <c r="AB120" s="32"/>
      <c r="AC120" s="32"/>
      <c r="AD120" s="32"/>
    </row>
    <row r="121" spans="24:30" ht="14.25" customHeight="1">
      <c r="X121" s="30"/>
      <c r="Z121" s="31"/>
      <c r="AA121" s="31"/>
      <c r="AB121" s="32"/>
      <c r="AC121" s="32"/>
      <c r="AD121" s="32"/>
    </row>
    <row r="122" spans="24:30" ht="14.25" customHeight="1">
      <c r="X122" s="30"/>
      <c r="Z122" s="31"/>
      <c r="AA122" s="31"/>
      <c r="AB122" s="32"/>
      <c r="AC122" s="32"/>
      <c r="AD122" s="32"/>
    </row>
    <row r="123" spans="24:30" ht="14.25" customHeight="1">
      <c r="X123" s="30"/>
      <c r="Z123" s="31"/>
      <c r="AA123" s="31"/>
      <c r="AB123" s="32"/>
      <c r="AC123" s="32"/>
      <c r="AD123" s="32"/>
    </row>
    <row r="124" spans="24:30" ht="14.25" customHeight="1">
      <c r="X124" s="30"/>
      <c r="Z124" s="31"/>
      <c r="AA124" s="31"/>
      <c r="AB124" s="32"/>
      <c r="AC124" s="32"/>
      <c r="AD124" s="32"/>
    </row>
    <row r="125" spans="24:30" ht="14.25" customHeight="1">
      <c r="X125" s="30"/>
      <c r="Z125" s="31"/>
      <c r="AA125" s="31"/>
      <c r="AB125" s="32"/>
      <c r="AC125" s="32"/>
      <c r="AD125" s="32"/>
    </row>
    <row r="126" spans="24:30" ht="14.25" customHeight="1">
      <c r="X126" s="30"/>
      <c r="Z126" s="31"/>
      <c r="AA126" s="31"/>
      <c r="AB126" s="32"/>
      <c r="AC126" s="32"/>
      <c r="AD126" s="32"/>
    </row>
    <row r="127" spans="24:30" ht="14.25" customHeight="1">
      <c r="X127" s="30"/>
      <c r="Z127" s="31"/>
      <c r="AA127" s="31"/>
      <c r="AB127" s="32"/>
      <c r="AC127" s="32"/>
      <c r="AD127" s="32"/>
    </row>
    <row r="128" spans="24:30" ht="14.25" customHeight="1">
      <c r="X128" s="30"/>
      <c r="Z128" s="31"/>
      <c r="AA128" s="31"/>
      <c r="AB128" s="32"/>
      <c r="AC128" s="32"/>
      <c r="AD128" s="32"/>
    </row>
    <row r="129" spans="24:30" ht="14.25" customHeight="1">
      <c r="X129" s="30"/>
      <c r="Z129" s="31"/>
      <c r="AA129" s="31"/>
      <c r="AB129" s="32"/>
      <c r="AC129" s="32"/>
      <c r="AD129" s="32"/>
    </row>
    <row r="130" spans="24:30" ht="14.25" customHeight="1">
      <c r="X130" s="30"/>
      <c r="Z130" s="31"/>
      <c r="AA130" s="31"/>
      <c r="AB130" s="32"/>
      <c r="AC130" s="32"/>
      <c r="AD130" s="32"/>
    </row>
    <row r="131" spans="24:30" ht="14.25" customHeight="1">
      <c r="X131" s="30"/>
      <c r="Z131" s="31"/>
      <c r="AA131" s="31"/>
      <c r="AB131" s="32"/>
      <c r="AC131" s="32"/>
      <c r="AD131" s="32"/>
    </row>
    <row r="132" spans="24:30" ht="14.25" customHeight="1">
      <c r="X132" s="30"/>
      <c r="Z132" s="31"/>
      <c r="AA132" s="31"/>
      <c r="AB132" s="32"/>
      <c r="AC132" s="32"/>
      <c r="AD132" s="32"/>
    </row>
    <row r="133" spans="24:30" ht="14.25" customHeight="1">
      <c r="X133" s="30"/>
      <c r="Z133" s="31"/>
      <c r="AA133" s="31"/>
      <c r="AB133" s="32"/>
      <c r="AC133" s="32"/>
      <c r="AD133" s="32"/>
    </row>
    <row r="134" spans="24:30" ht="14.25" customHeight="1">
      <c r="X134" s="30"/>
      <c r="Z134" s="31"/>
      <c r="AA134" s="31"/>
      <c r="AB134" s="32"/>
      <c r="AC134" s="32"/>
      <c r="AD134" s="32"/>
    </row>
    <row r="135" spans="24:30" ht="14.25" customHeight="1">
      <c r="X135" s="30"/>
      <c r="Z135" s="31"/>
      <c r="AA135" s="31"/>
      <c r="AB135" s="32"/>
      <c r="AC135" s="32"/>
      <c r="AD135" s="32"/>
    </row>
    <row r="136" spans="24:30" ht="14.25" customHeight="1">
      <c r="X136" s="30"/>
      <c r="Z136" s="31"/>
      <c r="AA136" s="31"/>
      <c r="AB136" s="32"/>
      <c r="AC136" s="32"/>
      <c r="AD136" s="32"/>
    </row>
    <row r="137" spans="24:30" ht="14.25" customHeight="1">
      <c r="X137" s="30"/>
      <c r="Z137" s="31"/>
      <c r="AA137" s="31"/>
      <c r="AB137" s="32"/>
      <c r="AC137" s="32"/>
      <c r="AD137" s="32"/>
    </row>
    <row r="138" spans="24:30" ht="14.25" customHeight="1">
      <c r="X138" s="30"/>
      <c r="Z138" s="31"/>
      <c r="AA138" s="31"/>
      <c r="AB138" s="32"/>
      <c r="AC138" s="32"/>
      <c r="AD138" s="32"/>
    </row>
    <row r="139" spans="24:30" ht="14.25" customHeight="1">
      <c r="X139" s="30"/>
      <c r="Z139" s="31"/>
      <c r="AA139" s="31"/>
      <c r="AB139" s="32"/>
      <c r="AC139" s="32"/>
      <c r="AD139" s="32"/>
    </row>
    <row r="140" spans="24:30" ht="14.25" customHeight="1">
      <c r="X140" s="30"/>
      <c r="Z140" s="31"/>
      <c r="AA140" s="31"/>
      <c r="AB140" s="32"/>
      <c r="AC140" s="32"/>
      <c r="AD140" s="32"/>
    </row>
    <row r="141" spans="24:30" ht="14.25" customHeight="1">
      <c r="X141" s="30"/>
      <c r="Z141" s="31"/>
      <c r="AA141" s="31"/>
      <c r="AB141" s="32"/>
      <c r="AC141" s="32"/>
      <c r="AD141" s="32"/>
    </row>
    <row r="142" spans="24:30" ht="14.25" customHeight="1">
      <c r="X142" s="30"/>
      <c r="Z142" s="31"/>
      <c r="AA142" s="31"/>
      <c r="AB142" s="32"/>
      <c r="AC142" s="32"/>
      <c r="AD142" s="32"/>
    </row>
    <row r="143" spans="24:30" ht="14.25" customHeight="1">
      <c r="X143" s="30"/>
      <c r="Z143" s="31"/>
      <c r="AA143" s="31"/>
      <c r="AB143" s="32"/>
      <c r="AC143" s="32"/>
      <c r="AD143" s="32"/>
    </row>
    <row r="144" spans="24:30" ht="14.25" customHeight="1">
      <c r="X144" s="30"/>
      <c r="Z144" s="31"/>
      <c r="AA144" s="31"/>
      <c r="AB144" s="32"/>
      <c r="AC144" s="32"/>
      <c r="AD144" s="32"/>
    </row>
    <row r="145" spans="24:30" ht="14.25" customHeight="1">
      <c r="X145" s="30"/>
      <c r="Z145" s="31"/>
      <c r="AA145" s="31"/>
      <c r="AB145" s="32"/>
      <c r="AC145" s="32"/>
      <c r="AD145" s="32"/>
    </row>
    <row r="146" spans="24:30" ht="14.25" customHeight="1">
      <c r="X146" s="30"/>
      <c r="Z146" s="31"/>
      <c r="AA146" s="31"/>
      <c r="AB146" s="32"/>
      <c r="AC146" s="32"/>
      <c r="AD146" s="32"/>
    </row>
    <row r="147" spans="24:30" ht="14.25" customHeight="1">
      <c r="X147" s="30"/>
      <c r="Z147" s="31"/>
      <c r="AA147" s="31"/>
      <c r="AB147" s="32"/>
      <c r="AC147" s="32"/>
      <c r="AD147" s="32"/>
    </row>
    <row r="148" spans="24:30" ht="14.25" customHeight="1">
      <c r="X148" s="30"/>
      <c r="Z148" s="31"/>
      <c r="AA148" s="31"/>
      <c r="AB148" s="32"/>
      <c r="AC148" s="32"/>
      <c r="AD148" s="32"/>
    </row>
    <row r="149" spans="24:30" ht="14.25" customHeight="1">
      <c r="X149" s="30"/>
      <c r="Z149" s="31"/>
      <c r="AA149" s="31"/>
      <c r="AB149" s="32"/>
      <c r="AC149" s="32"/>
      <c r="AD149" s="32"/>
    </row>
    <row r="150" spans="24:30" ht="14.25" customHeight="1">
      <c r="X150" s="30"/>
      <c r="Z150" s="31"/>
      <c r="AA150" s="31"/>
      <c r="AB150" s="32"/>
      <c r="AC150" s="32"/>
      <c r="AD150" s="32"/>
    </row>
    <row r="151" spans="24:30" ht="14.25" customHeight="1">
      <c r="X151" s="30"/>
      <c r="Z151" s="31"/>
      <c r="AA151" s="31"/>
      <c r="AB151" s="32"/>
      <c r="AC151" s="32"/>
      <c r="AD151" s="32"/>
    </row>
    <row r="152" spans="24:30" ht="14.25" customHeight="1">
      <c r="X152" s="30"/>
      <c r="Z152" s="31"/>
      <c r="AA152" s="31"/>
      <c r="AB152" s="32"/>
      <c r="AC152" s="32"/>
      <c r="AD152" s="32"/>
    </row>
    <row r="153" spans="24:30" ht="14.25" customHeight="1">
      <c r="X153" s="30"/>
      <c r="Z153" s="31"/>
      <c r="AA153" s="31"/>
      <c r="AB153" s="32"/>
      <c r="AC153" s="32"/>
      <c r="AD153" s="32"/>
    </row>
    <row r="154" spans="24:30" ht="14.25" customHeight="1">
      <c r="X154" s="30"/>
      <c r="Z154" s="31"/>
      <c r="AA154" s="31"/>
      <c r="AB154" s="32"/>
      <c r="AC154" s="32"/>
      <c r="AD154" s="32"/>
    </row>
    <row r="155" spans="24:30" ht="14.25" customHeight="1">
      <c r="X155" s="30"/>
      <c r="Z155" s="31"/>
      <c r="AA155" s="31"/>
      <c r="AB155" s="32"/>
      <c r="AC155" s="32"/>
      <c r="AD155" s="32"/>
    </row>
    <row r="156" spans="24:30" ht="14.25" customHeight="1">
      <c r="X156" s="30"/>
      <c r="Z156" s="31"/>
      <c r="AA156" s="31"/>
      <c r="AB156" s="32"/>
      <c r="AC156" s="32"/>
      <c r="AD156" s="32"/>
    </row>
    <row r="157" spans="24:30" ht="14.25" customHeight="1">
      <c r="X157" s="30"/>
      <c r="Z157" s="31"/>
      <c r="AA157" s="31"/>
      <c r="AB157" s="32"/>
      <c r="AC157" s="32"/>
      <c r="AD157" s="32"/>
    </row>
    <row r="158" spans="24:30" ht="14.25" customHeight="1">
      <c r="X158" s="30"/>
      <c r="Z158" s="31"/>
      <c r="AA158" s="31"/>
      <c r="AB158" s="32"/>
      <c r="AC158" s="32"/>
      <c r="AD158" s="32"/>
    </row>
    <row r="159" spans="24:30" ht="14.25" customHeight="1">
      <c r="X159" s="30"/>
      <c r="Z159" s="31"/>
      <c r="AA159" s="31"/>
      <c r="AB159" s="32"/>
      <c r="AC159" s="32"/>
      <c r="AD159" s="32"/>
    </row>
    <row r="160" spans="24:30" ht="14.25" customHeight="1">
      <c r="X160" s="30"/>
      <c r="Z160" s="31"/>
      <c r="AA160" s="31"/>
      <c r="AB160" s="32"/>
      <c r="AC160" s="32"/>
      <c r="AD160" s="32"/>
    </row>
    <row r="161" spans="24:30" ht="14.25" customHeight="1">
      <c r="X161" s="30"/>
      <c r="Z161" s="31"/>
      <c r="AA161" s="31"/>
      <c r="AB161" s="32"/>
      <c r="AC161" s="32"/>
      <c r="AD161" s="32"/>
    </row>
    <row r="162" spans="24:30" ht="14.25" customHeight="1">
      <c r="X162" s="30"/>
      <c r="Z162" s="31"/>
      <c r="AA162" s="31"/>
      <c r="AB162" s="32"/>
      <c r="AC162" s="32"/>
      <c r="AD162" s="32"/>
    </row>
    <row r="163" spans="24:30" ht="14.25" customHeight="1">
      <c r="X163" s="30"/>
      <c r="Z163" s="31"/>
      <c r="AA163" s="31"/>
      <c r="AB163" s="32"/>
      <c r="AC163" s="32"/>
      <c r="AD163" s="32"/>
    </row>
    <row r="164" spans="24:30" ht="14.25" customHeight="1">
      <c r="X164" s="30"/>
      <c r="Z164" s="31"/>
      <c r="AA164" s="31"/>
      <c r="AB164" s="32"/>
      <c r="AC164" s="32"/>
      <c r="AD164" s="32"/>
    </row>
    <row r="165" spans="24:30" ht="14.25" customHeight="1">
      <c r="X165" s="30"/>
      <c r="Z165" s="31"/>
      <c r="AA165" s="31"/>
      <c r="AB165" s="32"/>
      <c r="AC165" s="32"/>
      <c r="AD165" s="32"/>
    </row>
    <row r="166" spans="24:30" ht="14.25" customHeight="1">
      <c r="X166" s="30"/>
      <c r="Z166" s="31"/>
      <c r="AA166" s="31"/>
      <c r="AB166" s="32"/>
      <c r="AC166" s="32"/>
      <c r="AD166" s="32"/>
    </row>
    <row r="167" spans="24:30" ht="14.25" customHeight="1">
      <c r="X167" s="30"/>
      <c r="Z167" s="31"/>
      <c r="AA167" s="31"/>
      <c r="AB167" s="32"/>
      <c r="AC167" s="32"/>
      <c r="AD167" s="32"/>
    </row>
    <row r="168" spans="24:30" ht="14.25" customHeight="1">
      <c r="X168" s="30"/>
      <c r="Z168" s="31"/>
      <c r="AA168" s="31"/>
      <c r="AB168" s="32"/>
      <c r="AC168" s="32"/>
      <c r="AD168" s="32"/>
    </row>
    <row r="169" spans="24:30" ht="14.25" customHeight="1">
      <c r="X169" s="30"/>
      <c r="Z169" s="31"/>
      <c r="AA169" s="31"/>
      <c r="AB169" s="32"/>
      <c r="AC169" s="32"/>
      <c r="AD169" s="32"/>
    </row>
    <row r="170" spans="24:30" ht="14.25" customHeight="1">
      <c r="X170" s="30"/>
      <c r="Z170" s="31"/>
      <c r="AA170" s="31"/>
      <c r="AB170" s="32"/>
      <c r="AC170" s="32"/>
      <c r="AD170" s="32"/>
    </row>
    <row r="171" spans="24:30" ht="14.25" customHeight="1">
      <c r="X171" s="30"/>
      <c r="Z171" s="31"/>
      <c r="AA171" s="31"/>
      <c r="AB171" s="32"/>
      <c r="AC171" s="32"/>
      <c r="AD171" s="32"/>
    </row>
    <row r="172" spans="24:30" ht="14.25" customHeight="1">
      <c r="X172" s="30"/>
      <c r="Z172" s="31"/>
      <c r="AA172" s="31"/>
      <c r="AB172" s="32"/>
      <c r="AC172" s="32"/>
      <c r="AD172" s="32"/>
    </row>
    <row r="173" spans="24:30" ht="14.25" customHeight="1">
      <c r="X173" s="30"/>
      <c r="Z173" s="31"/>
      <c r="AA173" s="31"/>
      <c r="AB173" s="32"/>
      <c r="AC173" s="32"/>
      <c r="AD173" s="32"/>
    </row>
    <row r="174" spans="24:30" ht="14.25" customHeight="1">
      <c r="X174" s="30"/>
      <c r="Z174" s="31"/>
      <c r="AA174" s="31"/>
      <c r="AB174" s="32"/>
      <c r="AC174" s="32"/>
      <c r="AD174" s="32"/>
    </row>
    <row r="175" spans="24:30" ht="14.25" customHeight="1">
      <c r="X175" s="30"/>
      <c r="Z175" s="31"/>
      <c r="AA175" s="31"/>
      <c r="AB175" s="32"/>
      <c r="AC175" s="32"/>
      <c r="AD175" s="32"/>
    </row>
    <row r="176" spans="24:30" ht="14.25" customHeight="1">
      <c r="X176" s="30"/>
      <c r="Z176" s="31"/>
      <c r="AA176" s="31"/>
      <c r="AB176" s="32"/>
      <c r="AC176" s="32"/>
      <c r="AD176" s="32"/>
    </row>
    <row r="177" spans="24:30" ht="14.25" customHeight="1">
      <c r="X177" s="30"/>
      <c r="Z177" s="31"/>
      <c r="AA177" s="31"/>
      <c r="AB177" s="32"/>
      <c r="AC177" s="32"/>
      <c r="AD177" s="32"/>
    </row>
    <row r="178" spans="24:30" ht="14.25" customHeight="1">
      <c r="X178" s="30"/>
      <c r="Z178" s="31"/>
      <c r="AA178" s="31"/>
      <c r="AB178" s="32"/>
      <c r="AC178" s="32"/>
      <c r="AD178" s="32"/>
    </row>
    <row r="179" spans="24:30" ht="14.25" customHeight="1">
      <c r="X179" s="30"/>
      <c r="Z179" s="31"/>
      <c r="AA179" s="31"/>
      <c r="AB179" s="32"/>
      <c r="AC179" s="32"/>
      <c r="AD179" s="32"/>
    </row>
    <row r="180" spans="24:30" ht="14.25" customHeight="1">
      <c r="X180" s="30"/>
      <c r="Z180" s="31"/>
      <c r="AA180" s="31"/>
      <c r="AB180" s="32"/>
      <c r="AC180" s="32"/>
      <c r="AD180" s="32"/>
    </row>
    <row r="181" spans="24:30" ht="14.25" customHeight="1">
      <c r="X181" s="30"/>
      <c r="Z181" s="31"/>
      <c r="AA181" s="31"/>
      <c r="AB181" s="32"/>
      <c r="AC181" s="32"/>
      <c r="AD181" s="32"/>
    </row>
    <row r="182" spans="24:30" ht="14.25" customHeight="1">
      <c r="X182" s="30"/>
      <c r="Z182" s="31"/>
      <c r="AA182" s="31"/>
      <c r="AB182" s="32"/>
      <c r="AC182" s="32"/>
      <c r="AD182" s="32"/>
    </row>
    <row r="183" spans="24:30" ht="14.25" customHeight="1">
      <c r="X183" s="30"/>
      <c r="Z183" s="31"/>
      <c r="AA183" s="31"/>
      <c r="AB183" s="32"/>
      <c r="AC183" s="32"/>
      <c r="AD183" s="32"/>
    </row>
    <row r="184" spans="24:30" ht="14.25" customHeight="1">
      <c r="X184" s="30"/>
      <c r="Z184" s="31"/>
      <c r="AA184" s="31"/>
      <c r="AB184" s="32"/>
      <c r="AC184" s="32"/>
      <c r="AD184" s="32"/>
    </row>
    <row r="185" spans="24:30" ht="14.25" customHeight="1">
      <c r="X185" s="30"/>
      <c r="Z185" s="31"/>
      <c r="AA185" s="31"/>
      <c r="AB185" s="32"/>
      <c r="AC185" s="32"/>
      <c r="AD185" s="32"/>
    </row>
    <row r="186" spans="24:30" ht="14.25" customHeight="1">
      <c r="X186" s="30"/>
      <c r="Z186" s="31"/>
      <c r="AA186" s="31"/>
      <c r="AB186" s="32"/>
      <c r="AC186" s="32"/>
      <c r="AD186" s="32"/>
    </row>
    <row r="187" spans="24:30" ht="14.25" customHeight="1">
      <c r="X187" s="30"/>
      <c r="Z187" s="31"/>
      <c r="AA187" s="31"/>
      <c r="AB187" s="32"/>
      <c r="AC187" s="32"/>
      <c r="AD187" s="32"/>
    </row>
    <row r="188" spans="24:30" ht="14.25" customHeight="1">
      <c r="X188" s="30"/>
      <c r="Z188" s="31"/>
      <c r="AA188" s="31"/>
      <c r="AB188" s="32"/>
      <c r="AC188" s="32"/>
      <c r="AD188" s="32"/>
    </row>
    <row r="189" spans="24:30" ht="14.25" customHeight="1">
      <c r="X189" s="30"/>
      <c r="Z189" s="31"/>
      <c r="AA189" s="31"/>
      <c r="AB189" s="32"/>
      <c r="AC189" s="32"/>
      <c r="AD189" s="32"/>
    </row>
    <row r="190" spans="24:30" ht="14.25" customHeight="1">
      <c r="X190" s="30"/>
      <c r="Z190" s="31"/>
      <c r="AA190" s="31"/>
      <c r="AB190" s="32"/>
      <c r="AC190" s="32"/>
      <c r="AD190" s="32"/>
    </row>
    <row r="191" spans="24:30" ht="14.25" customHeight="1">
      <c r="X191" s="30"/>
      <c r="Z191" s="31"/>
      <c r="AA191" s="31"/>
      <c r="AB191" s="32"/>
      <c r="AC191" s="32"/>
      <c r="AD191" s="32"/>
    </row>
    <row r="192" spans="24:30" ht="14.25" customHeight="1">
      <c r="X192" s="30"/>
      <c r="Z192" s="31"/>
      <c r="AA192" s="31"/>
      <c r="AB192" s="32"/>
      <c r="AC192" s="32"/>
      <c r="AD192" s="32"/>
    </row>
    <row r="193" spans="24:30" ht="14.25" customHeight="1">
      <c r="X193" s="30"/>
      <c r="Z193" s="31"/>
      <c r="AA193" s="31"/>
      <c r="AB193" s="32"/>
      <c r="AC193" s="32"/>
      <c r="AD193" s="32"/>
    </row>
    <row r="194" spans="24:30" ht="14.25" customHeight="1">
      <c r="X194" s="30"/>
      <c r="Z194" s="31"/>
      <c r="AA194" s="31"/>
      <c r="AB194" s="32"/>
      <c r="AC194" s="32"/>
      <c r="AD194" s="32"/>
    </row>
    <row r="195" spans="24:30" ht="14.25" customHeight="1">
      <c r="X195" s="30"/>
      <c r="Z195" s="31"/>
      <c r="AA195" s="31"/>
      <c r="AB195" s="32"/>
      <c r="AC195" s="32"/>
      <c r="AD195" s="32"/>
    </row>
    <row r="196" spans="24:30" ht="14.25" customHeight="1">
      <c r="X196" s="30"/>
      <c r="Z196" s="31"/>
      <c r="AA196" s="31"/>
      <c r="AB196" s="32"/>
      <c r="AC196" s="32"/>
      <c r="AD196" s="32"/>
    </row>
    <row r="197" spans="24:30" ht="14.25" customHeight="1">
      <c r="X197" s="30"/>
      <c r="Z197" s="31"/>
      <c r="AA197" s="31"/>
      <c r="AB197" s="32"/>
      <c r="AC197" s="32"/>
      <c r="AD197" s="32"/>
    </row>
    <row r="198" spans="24:30" ht="14.25" customHeight="1">
      <c r="X198" s="30"/>
      <c r="Z198" s="31"/>
      <c r="AA198" s="31"/>
      <c r="AB198" s="32"/>
      <c r="AC198" s="32"/>
      <c r="AD198" s="32"/>
    </row>
    <row r="199" spans="24:30" ht="14.25" customHeight="1">
      <c r="X199" s="30"/>
      <c r="Z199" s="31"/>
      <c r="AA199" s="31"/>
      <c r="AB199" s="32"/>
      <c r="AC199" s="32"/>
      <c r="AD199" s="32"/>
    </row>
    <row r="200" spans="24:30" ht="14.25" customHeight="1">
      <c r="X200" s="30"/>
      <c r="Z200" s="31"/>
      <c r="AA200" s="31"/>
      <c r="AB200" s="32"/>
      <c r="AC200" s="32"/>
      <c r="AD200" s="32"/>
    </row>
    <row r="201" spans="24:30" ht="14.25" customHeight="1">
      <c r="X201" s="30"/>
      <c r="Z201" s="31"/>
      <c r="AA201" s="31"/>
      <c r="AB201" s="32"/>
      <c r="AC201" s="32"/>
      <c r="AD201" s="32"/>
    </row>
    <row r="202" spans="24:30" ht="14.25" customHeight="1">
      <c r="X202" s="30"/>
      <c r="Z202" s="31"/>
      <c r="AA202" s="31"/>
      <c r="AB202" s="32"/>
      <c r="AC202" s="32"/>
      <c r="AD202" s="32"/>
    </row>
    <row r="203" spans="24:30" ht="14.25" customHeight="1">
      <c r="X203" s="30"/>
      <c r="Z203" s="31"/>
      <c r="AA203" s="31"/>
      <c r="AB203" s="32"/>
      <c r="AC203" s="32"/>
      <c r="AD203" s="32"/>
    </row>
    <row r="204" spans="24:30" ht="14.25" customHeight="1">
      <c r="X204" s="30"/>
      <c r="Z204" s="31"/>
      <c r="AA204" s="31"/>
      <c r="AB204" s="32"/>
      <c r="AC204" s="32"/>
      <c r="AD204" s="32"/>
    </row>
    <row r="205" spans="24:30" ht="14.25" customHeight="1">
      <c r="X205" s="30"/>
      <c r="Z205" s="31"/>
      <c r="AA205" s="31"/>
      <c r="AB205" s="32"/>
      <c r="AC205" s="32"/>
      <c r="AD205" s="32"/>
    </row>
    <row r="206" spans="24:30" ht="14.25" customHeight="1">
      <c r="X206" s="30"/>
      <c r="Z206" s="31"/>
      <c r="AA206" s="31"/>
      <c r="AB206" s="32"/>
      <c r="AC206" s="32"/>
      <c r="AD206" s="32"/>
    </row>
    <row r="207" spans="24:30" ht="14.25" customHeight="1">
      <c r="X207" s="30"/>
      <c r="Z207" s="31"/>
      <c r="AA207" s="31"/>
      <c r="AB207" s="32"/>
      <c r="AC207" s="32"/>
      <c r="AD207" s="32"/>
    </row>
    <row r="208" spans="24:30" ht="14.25" customHeight="1">
      <c r="X208" s="30"/>
      <c r="Z208" s="31"/>
      <c r="AA208" s="31"/>
      <c r="AB208" s="32"/>
      <c r="AC208" s="32"/>
      <c r="AD208" s="32"/>
    </row>
    <row r="209" spans="24:30" ht="14.25" customHeight="1">
      <c r="X209" s="30"/>
      <c r="Z209" s="31"/>
      <c r="AA209" s="31"/>
      <c r="AB209" s="32"/>
      <c r="AC209" s="32"/>
      <c r="AD209" s="32"/>
    </row>
    <row r="210" spans="24:30" ht="14.25" customHeight="1">
      <c r="X210" s="30"/>
      <c r="Z210" s="31"/>
      <c r="AA210" s="31"/>
      <c r="AB210" s="32"/>
      <c r="AC210" s="32"/>
      <c r="AD210" s="32"/>
    </row>
    <row r="211" spans="24:30" ht="14.25" customHeight="1">
      <c r="X211" s="30"/>
      <c r="Z211" s="31"/>
      <c r="AA211" s="31"/>
      <c r="AB211" s="32"/>
      <c r="AC211" s="32"/>
      <c r="AD211" s="32"/>
    </row>
    <row r="212" spans="24:30" ht="14.25" customHeight="1">
      <c r="X212" s="30"/>
      <c r="Z212" s="31"/>
      <c r="AA212" s="31"/>
      <c r="AB212" s="32"/>
      <c r="AC212" s="32"/>
      <c r="AD212" s="32"/>
    </row>
    <row r="213" spans="24:30" ht="14.25" customHeight="1">
      <c r="X213" s="30"/>
      <c r="Z213" s="31"/>
      <c r="AA213" s="31"/>
      <c r="AB213" s="32"/>
      <c r="AC213" s="32"/>
      <c r="AD213" s="32"/>
    </row>
    <row r="214" spans="24:30" ht="14.25" customHeight="1">
      <c r="X214" s="30"/>
      <c r="Z214" s="31"/>
      <c r="AA214" s="31"/>
      <c r="AB214" s="32"/>
      <c r="AC214" s="32"/>
      <c r="AD214" s="32"/>
    </row>
    <row r="215" spans="24:30" ht="14.25" customHeight="1">
      <c r="X215" s="30"/>
      <c r="Z215" s="31"/>
      <c r="AA215" s="31"/>
      <c r="AB215" s="32"/>
      <c r="AC215" s="32"/>
      <c r="AD215" s="32"/>
    </row>
    <row r="216" spans="24:30" ht="14.25" customHeight="1">
      <c r="X216" s="30"/>
      <c r="Z216" s="31"/>
      <c r="AA216" s="31"/>
      <c r="AB216" s="32"/>
      <c r="AC216" s="32"/>
      <c r="AD216" s="32"/>
    </row>
    <row r="217" spans="24:30" ht="14.25" customHeight="1">
      <c r="X217" s="30"/>
      <c r="Z217" s="31"/>
      <c r="AA217" s="31"/>
      <c r="AB217" s="32"/>
      <c r="AC217" s="32"/>
      <c r="AD217" s="32"/>
    </row>
    <row r="218" spans="24:30" ht="14.25" customHeight="1">
      <c r="X218" s="30"/>
      <c r="Z218" s="31"/>
      <c r="AA218" s="31"/>
      <c r="AB218" s="32"/>
      <c r="AC218" s="32"/>
      <c r="AD218" s="32"/>
    </row>
    <row r="219" spans="24:30" ht="14.25" customHeight="1">
      <c r="X219" s="30"/>
      <c r="Z219" s="31"/>
      <c r="AA219" s="31"/>
      <c r="AB219" s="32"/>
      <c r="AC219" s="32"/>
      <c r="AD219" s="32"/>
    </row>
    <row r="220" spans="24:30" ht="14.25" customHeight="1">
      <c r="X220" s="30"/>
      <c r="Z220" s="31"/>
      <c r="AA220" s="31"/>
      <c r="AB220" s="32"/>
      <c r="AC220" s="32"/>
      <c r="AD220" s="32"/>
    </row>
    <row r="221" spans="24:30" ht="14.25" customHeight="1">
      <c r="X221" s="30"/>
      <c r="Z221" s="31"/>
      <c r="AA221" s="31"/>
      <c r="AB221" s="32"/>
      <c r="AC221" s="32"/>
      <c r="AD221" s="32"/>
    </row>
    <row r="222" spans="24:30" ht="14.25" customHeight="1">
      <c r="X222" s="30"/>
      <c r="Z222" s="31"/>
      <c r="AA222" s="31"/>
      <c r="AB222" s="32"/>
      <c r="AC222" s="32"/>
      <c r="AD222" s="32"/>
    </row>
    <row r="223" spans="24:30" ht="14.25" customHeight="1">
      <c r="X223" s="30"/>
      <c r="Z223" s="31"/>
      <c r="AA223" s="31"/>
      <c r="AB223" s="32"/>
      <c r="AC223" s="32"/>
      <c r="AD223" s="32"/>
    </row>
    <row r="224" spans="24:30" ht="14.25" customHeight="1">
      <c r="X224" s="30"/>
      <c r="Z224" s="31"/>
      <c r="AA224" s="31"/>
      <c r="AB224" s="32"/>
      <c r="AC224" s="32"/>
      <c r="AD224" s="32"/>
    </row>
    <row r="225" spans="24:30" ht="14.25" customHeight="1">
      <c r="X225" s="30"/>
      <c r="Z225" s="31"/>
      <c r="AA225" s="31"/>
      <c r="AB225" s="32"/>
      <c r="AC225" s="32"/>
      <c r="AD225" s="32"/>
    </row>
    <row r="226" spans="24:30" ht="14.25" customHeight="1">
      <c r="X226" s="30"/>
      <c r="Z226" s="31"/>
      <c r="AA226" s="31"/>
      <c r="AB226" s="32"/>
      <c r="AC226" s="32"/>
      <c r="AD226" s="32"/>
    </row>
    <row r="227" spans="24:30" ht="14.25" customHeight="1">
      <c r="X227" s="30"/>
      <c r="Z227" s="31"/>
      <c r="AA227" s="31"/>
      <c r="AB227" s="32"/>
      <c r="AC227" s="32"/>
      <c r="AD227" s="32"/>
    </row>
    <row r="228" spans="24:30" ht="14.25" customHeight="1">
      <c r="X228" s="30"/>
      <c r="Z228" s="31"/>
      <c r="AA228" s="31"/>
      <c r="AB228" s="32"/>
      <c r="AC228" s="32"/>
      <c r="AD228" s="32"/>
    </row>
    <row r="229" spans="24:30" ht="14.25" customHeight="1">
      <c r="X229" s="30"/>
      <c r="Z229" s="31"/>
      <c r="AA229" s="31"/>
      <c r="AB229" s="32"/>
      <c r="AC229" s="32"/>
      <c r="AD229" s="32"/>
    </row>
    <row r="230" spans="24:30" ht="14.25" customHeight="1">
      <c r="X230" s="30"/>
      <c r="Z230" s="31"/>
      <c r="AA230" s="31"/>
      <c r="AB230" s="32"/>
      <c r="AC230" s="32"/>
      <c r="AD230" s="32"/>
    </row>
    <row r="231" spans="24:30" ht="14.25" customHeight="1">
      <c r="X231" s="30"/>
      <c r="Z231" s="31"/>
      <c r="AA231" s="31"/>
      <c r="AB231" s="32"/>
      <c r="AC231" s="32"/>
      <c r="AD231" s="32"/>
    </row>
    <row r="232" spans="24:30" ht="14.25" customHeight="1">
      <c r="X232" s="30"/>
      <c r="Z232" s="31"/>
      <c r="AA232" s="31"/>
      <c r="AB232" s="32"/>
      <c r="AC232" s="32"/>
      <c r="AD232" s="32"/>
    </row>
    <row r="233" spans="24:30" ht="14.25" customHeight="1">
      <c r="X233" s="30"/>
      <c r="Z233" s="31"/>
      <c r="AA233" s="31"/>
      <c r="AB233" s="32"/>
      <c r="AC233" s="32"/>
      <c r="AD233" s="32"/>
    </row>
    <row r="234" spans="24:30" ht="14.25" customHeight="1">
      <c r="X234" s="30"/>
      <c r="Z234" s="31"/>
      <c r="AA234" s="31"/>
      <c r="AB234" s="32"/>
      <c r="AC234" s="32"/>
      <c r="AD234" s="32"/>
    </row>
    <row r="235" spans="24:30" ht="14.25" customHeight="1">
      <c r="X235" s="30"/>
      <c r="Z235" s="31"/>
      <c r="AA235" s="31"/>
      <c r="AB235" s="32"/>
      <c r="AC235" s="32"/>
      <c r="AD235" s="32"/>
    </row>
    <row r="236" spans="24:30" ht="14.25" customHeight="1">
      <c r="X236" s="30"/>
      <c r="Z236" s="31"/>
      <c r="AA236" s="31"/>
      <c r="AB236" s="32"/>
      <c r="AC236" s="32"/>
      <c r="AD236" s="32"/>
    </row>
    <row r="237" spans="24:30" ht="14.25" customHeight="1">
      <c r="X237" s="30"/>
      <c r="Z237" s="31"/>
      <c r="AA237" s="31"/>
      <c r="AB237" s="32"/>
      <c r="AC237" s="32"/>
      <c r="AD237" s="32"/>
    </row>
    <row r="238" spans="24:30" ht="14.25" customHeight="1">
      <c r="X238" s="30"/>
      <c r="Z238" s="31"/>
      <c r="AA238" s="31"/>
      <c r="AB238" s="32"/>
      <c r="AC238" s="32"/>
      <c r="AD238" s="32"/>
    </row>
    <row r="239" spans="24:30" ht="14.25" customHeight="1">
      <c r="X239" s="30"/>
      <c r="Z239" s="31"/>
      <c r="AA239" s="31"/>
      <c r="AB239" s="32"/>
      <c r="AC239" s="32"/>
      <c r="AD239" s="32"/>
    </row>
    <row r="240" spans="24:30" ht="14.25" customHeight="1">
      <c r="X240" s="30"/>
      <c r="Z240" s="31"/>
      <c r="AA240" s="31"/>
      <c r="AB240" s="32"/>
      <c r="AC240" s="32"/>
      <c r="AD240" s="32"/>
    </row>
    <row r="241" spans="24:30" ht="14.25" customHeight="1">
      <c r="X241" s="30"/>
      <c r="Z241" s="31"/>
      <c r="AA241" s="31"/>
      <c r="AB241" s="32"/>
      <c r="AC241" s="32"/>
      <c r="AD241" s="32"/>
    </row>
    <row r="242" spans="24:30" ht="14.25" customHeight="1">
      <c r="X242" s="30"/>
      <c r="Z242" s="31"/>
      <c r="AA242" s="31"/>
      <c r="AB242" s="32"/>
      <c r="AC242" s="32"/>
      <c r="AD242" s="32"/>
    </row>
    <row r="243" spans="24:30" ht="14.25" customHeight="1">
      <c r="X243" s="30"/>
      <c r="Z243" s="31"/>
      <c r="AA243" s="31"/>
      <c r="AB243" s="32"/>
      <c r="AC243" s="32"/>
      <c r="AD243" s="32"/>
    </row>
    <row r="244" spans="24:30" ht="14.25" customHeight="1">
      <c r="X244" s="30"/>
      <c r="Z244" s="31"/>
      <c r="AA244" s="31"/>
      <c r="AB244" s="32"/>
      <c r="AC244" s="32"/>
      <c r="AD244" s="32"/>
    </row>
    <row r="245" spans="24:30" ht="14.25" customHeight="1">
      <c r="X245" s="30"/>
      <c r="Z245" s="31"/>
      <c r="AA245" s="31"/>
      <c r="AB245" s="32"/>
      <c r="AC245" s="32"/>
      <c r="AD245" s="32"/>
    </row>
    <row r="246" spans="24:30" ht="14.25" customHeight="1">
      <c r="X246" s="30"/>
      <c r="Z246" s="31"/>
      <c r="AA246" s="31"/>
      <c r="AB246" s="32"/>
      <c r="AC246" s="32"/>
      <c r="AD246" s="32"/>
    </row>
    <row r="247" spans="24:30" ht="14.25" customHeight="1">
      <c r="X247" s="30"/>
      <c r="Z247" s="31"/>
      <c r="AA247" s="31"/>
      <c r="AB247" s="32"/>
      <c r="AC247" s="32"/>
      <c r="AD247" s="32"/>
    </row>
    <row r="248" spans="24:30" ht="14.25" customHeight="1">
      <c r="X248" s="30"/>
      <c r="Z248" s="31"/>
      <c r="AA248" s="31"/>
      <c r="AB248" s="32"/>
      <c r="AC248" s="32"/>
      <c r="AD248" s="32"/>
    </row>
    <row r="249" spans="24:30" ht="14.25" customHeight="1">
      <c r="X249" s="30"/>
      <c r="Z249" s="31"/>
      <c r="AA249" s="31"/>
      <c r="AB249" s="32"/>
      <c r="AC249" s="32"/>
      <c r="AD249" s="32"/>
    </row>
    <row r="250" spans="24:30" ht="14.25" customHeight="1">
      <c r="X250" s="30"/>
      <c r="Z250" s="31"/>
      <c r="AA250" s="31"/>
      <c r="AB250" s="32"/>
      <c r="AC250" s="32"/>
      <c r="AD250" s="32"/>
    </row>
    <row r="251" spans="24:30" ht="14.25" customHeight="1">
      <c r="X251" s="30"/>
      <c r="Z251" s="31"/>
      <c r="AA251" s="31"/>
      <c r="AB251" s="32"/>
      <c r="AC251" s="32"/>
      <c r="AD251" s="32"/>
    </row>
    <row r="252" spans="24:30" ht="14.25" customHeight="1">
      <c r="X252" s="30"/>
      <c r="Z252" s="31"/>
      <c r="AA252" s="31"/>
      <c r="AB252" s="32"/>
      <c r="AC252" s="32"/>
      <c r="AD252" s="32"/>
    </row>
    <row r="253" spans="24:30" ht="14.25" customHeight="1">
      <c r="X253" s="30"/>
      <c r="Z253" s="31"/>
      <c r="AA253" s="31"/>
      <c r="AB253" s="32"/>
      <c r="AC253" s="32"/>
      <c r="AD253" s="32"/>
    </row>
    <row r="254" spans="24:30" ht="14.25" customHeight="1">
      <c r="X254" s="30"/>
      <c r="Z254" s="31"/>
      <c r="AA254" s="31"/>
      <c r="AB254" s="32"/>
      <c r="AC254" s="32"/>
      <c r="AD254" s="32"/>
    </row>
    <row r="255" spans="24:30" ht="14.25" customHeight="1">
      <c r="X255" s="30"/>
      <c r="Z255" s="31"/>
      <c r="AA255" s="31"/>
      <c r="AB255" s="32"/>
      <c r="AC255" s="32"/>
      <c r="AD255" s="32"/>
    </row>
    <row r="256" spans="24:30" ht="14.25" customHeight="1">
      <c r="X256" s="30"/>
      <c r="Z256" s="31"/>
      <c r="AA256" s="31"/>
      <c r="AB256" s="32"/>
      <c r="AC256" s="32"/>
      <c r="AD256" s="32"/>
    </row>
    <row r="257" spans="24:30" ht="14.25" customHeight="1">
      <c r="X257" s="30"/>
      <c r="Z257" s="31"/>
      <c r="AA257" s="31"/>
      <c r="AB257" s="32"/>
      <c r="AC257" s="32"/>
      <c r="AD257" s="32"/>
    </row>
    <row r="258" spans="24:30" ht="14.25" customHeight="1">
      <c r="X258" s="30"/>
      <c r="Z258" s="31"/>
      <c r="AA258" s="31"/>
      <c r="AB258" s="32"/>
      <c r="AC258" s="32"/>
      <c r="AD258" s="32"/>
    </row>
    <row r="259" spans="24:30" ht="14.25" customHeight="1">
      <c r="X259" s="30"/>
      <c r="Z259" s="31"/>
      <c r="AA259" s="31"/>
      <c r="AB259" s="32"/>
      <c r="AC259" s="32"/>
      <c r="AD259" s="32"/>
    </row>
    <row r="260" spans="24:30" ht="14.25" customHeight="1">
      <c r="X260" s="30"/>
      <c r="Z260" s="31"/>
      <c r="AA260" s="31"/>
      <c r="AB260" s="32"/>
      <c r="AC260" s="32"/>
      <c r="AD260" s="32"/>
    </row>
    <row r="261" spans="24:30" ht="14.25" customHeight="1">
      <c r="X261" s="30"/>
      <c r="Z261" s="31"/>
      <c r="AA261" s="31"/>
      <c r="AB261" s="32"/>
      <c r="AC261" s="32"/>
      <c r="AD261" s="32"/>
    </row>
    <row r="262" spans="24:30" ht="14.25" customHeight="1">
      <c r="X262" s="30"/>
      <c r="Z262" s="31"/>
      <c r="AA262" s="31"/>
      <c r="AB262" s="32"/>
      <c r="AC262" s="32"/>
      <c r="AD262" s="32"/>
    </row>
    <row r="263" spans="24:30" ht="14.25" customHeight="1">
      <c r="X263" s="30"/>
      <c r="Z263" s="31"/>
      <c r="AA263" s="31"/>
      <c r="AB263" s="32"/>
      <c r="AC263" s="32"/>
      <c r="AD263" s="32"/>
    </row>
    <row r="264" spans="24:30" ht="14.25" customHeight="1">
      <c r="X264" s="30"/>
      <c r="Z264" s="31"/>
      <c r="AA264" s="31"/>
      <c r="AB264" s="32"/>
      <c r="AC264" s="32"/>
      <c r="AD264" s="32"/>
    </row>
    <row r="265" spans="24:30" ht="14.25" customHeight="1">
      <c r="X265" s="30"/>
      <c r="Z265" s="31"/>
      <c r="AA265" s="31"/>
      <c r="AB265" s="32"/>
      <c r="AC265" s="32"/>
      <c r="AD265" s="32"/>
    </row>
    <row r="266" spans="24:30" ht="14.25" customHeight="1">
      <c r="X266" s="30"/>
      <c r="Z266" s="31"/>
      <c r="AA266" s="31"/>
      <c r="AB266" s="32"/>
      <c r="AC266" s="32"/>
      <c r="AD266" s="32"/>
    </row>
    <row r="267" spans="24:30" ht="14.25" customHeight="1">
      <c r="X267" s="30"/>
      <c r="Z267" s="31"/>
      <c r="AA267" s="31"/>
      <c r="AB267" s="32"/>
      <c r="AC267" s="32"/>
      <c r="AD267" s="32"/>
    </row>
    <row r="268" spans="24:30" ht="14.25" customHeight="1">
      <c r="X268" s="30"/>
      <c r="Z268" s="31"/>
      <c r="AA268" s="31"/>
      <c r="AB268" s="32"/>
      <c r="AC268" s="32"/>
      <c r="AD268" s="32"/>
    </row>
    <row r="269" spans="24:30" ht="14.25" customHeight="1">
      <c r="X269" s="30"/>
      <c r="Z269" s="31"/>
      <c r="AA269" s="31"/>
      <c r="AB269" s="32"/>
      <c r="AC269" s="32"/>
      <c r="AD269" s="32"/>
    </row>
    <row r="270" spans="24:30" ht="14.25" customHeight="1">
      <c r="X270" s="30"/>
      <c r="Z270" s="31"/>
      <c r="AA270" s="31"/>
      <c r="AB270" s="32"/>
      <c r="AC270" s="32"/>
      <c r="AD270" s="32"/>
    </row>
    <row r="271" spans="24:30" ht="14.25" customHeight="1">
      <c r="X271" s="30"/>
      <c r="Z271" s="31"/>
      <c r="AA271" s="31"/>
      <c r="AB271" s="32"/>
      <c r="AC271" s="32"/>
      <c r="AD271" s="32"/>
    </row>
    <row r="272" spans="24:30" ht="14.25" customHeight="1">
      <c r="X272" s="30"/>
      <c r="Z272" s="31"/>
      <c r="AA272" s="31"/>
      <c r="AB272" s="32"/>
      <c r="AC272" s="32"/>
      <c r="AD272" s="32"/>
    </row>
    <row r="273" spans="24:30" ht="14.25" customHeight="1">
      <c r="X273" s="30"/>
      <c r="Z273" s="31"/>
      <c r="AA273" s="31"/>
      <c r="AB273" s="32"/>
      <c r="AC273" s="32"/>
      <c r="AD273" s="32"/>
    </row>
    <row r="274" spans="24:30" ht="14.25" customHeight="1">
      <c r="X274" s="30"/>
      <c r="Z274" s="31"/>
      <c r="AA274" s="31"/>
      <c r="AB274" s="32"/>
      <c r="AC274" s="32"/>
      <c r="AD274" s="32"/>
    </row>
    <row r="275" spans="24:30" ht="14.25" customHeight="1">
      <c r="X275" s="30"/>
      <c r="Z275" s="31"/>
      <c r="AA275" s="31"/>
      <c r="AB275" s="32"/>
      <c r="AC275" s="32"/>
      <c r="AD275" s="32"/>
    </row>
    <row r="276" spans="24:30" ht="14.25" customHeight="1">
      <c r="X276" s="30"/>
      <c r="Z276" s="31"/>
      <c r="AA276" s="31"/>
      <c r="AB276" s="32"/>
      <c r="AC276" s="32"/>
      <c r="AD276" s="32"/>
    </row>
    <row r="277" spans="24:30" ht="14.25" customHeight="1">
      <c r="X277" s="30"/>
      <c r="Z277" s="31"/>
      <c r="AA277" s="31"/>
      <c r="AB277" s="32"/>
      <c r="AC277" s="32"/>
      <c r="AD277" s="32"/>
    </row>
    <row r="278" spans="24:30" ht="14.25" customHeight="1">
      <c r="X278" s="30"/>
      <c r="Z278" s="31"/>
      <c r="AA278" s="31"/>
      <c r="AB278" s="32"/>
      <c r="AC278" s="32"/>
      <c r="AD278" s="32"/>
    </row>
    <row r="279" spans="24:30" ht="14.25" customHeight="1">
      <c r="X279" s="30"/>
      <c r="Z279" s="31"/>
      <c r="AA279" s="31"/>
      <c r="AB279" s="32"/>
      <c r="AC279" s="32"/>
      <c r="AD279" s="32"/>
    </row>
    <row r="280" spans="24:30" ht="14.25" customHeight="1">
      <c r="X280" s="30"/>
      <c r="Z280" s="31"/>
      <c r="AA280" s="31"/>
      <c r="AB280" s="32"/>
      <c r="AC280" s="32"/>
      <c r="AD280" s="32"/>
    </row>
    <row r="281" spans="24:30" ht="14.25" customHeight="1">
      <c r="X281" s="30"/>
      <c r="Z281" s="31"/>
      <c r="AA281" s="31"/>
      <c r="AB281" s="32"/>
      <c r="AC281" s="32"/>
      <c r="AD281" s="32"/>
    </row>
    <row r="282" spans="24:30" ht="14.25" customHeight="1">
      <c r="X282" s="30"/>
      <c r="Z282" s="31"/>
      <c r="AA282" s="31"/>
      <c r="AB282" s="32"/>
      <c r="AC282" s="32"/>
      <c r="AD282" s="32"/>
    </row>
    <row r="283" spans="24:30" ht="14.25" customHeight="1">
      <c r="X283" s="30"/>
      <c r="Z283" s="31"/>
      <c r="AA283" s="31"/>
      <c r="AB283" s="32"/>
      <c r="AC283" s="32"/>
      <c r="AD283" s="32"/>
    </row>
    <row r="284" spans="24:30" ht="14.25" customHeight="1">
      <c r="X284" s="30"/>
      <c r="Z284" s="31"/>
      <c r="AA284" s="31"/>
      <c r="AB284" s="32"/>
      <c r="AC284" s="32"/>
      <c r="AD284" s="32"/>
    </row>
    <row r="285" spans="24:30" ht="14.25" customHeight="1">
      <c r="X285" s="30"/>
      <c r="Z285" s="31"/>
      <c r="AA285" s="31"/>
      <c r="AB285" s="32"/>
      <c r="AC285" s="32"/>
      <c r="AD285" s="32"/>
    </row>
    <row r="286" spans="24:30" ht="14.25" customHeight="1">
      <c r="X286" s="30"/>
      <c r="Z286" s="31"/>
      <c r="AA286" s="31"/>
      <c r="AB286" s="32"/>
      <c r="AC286" s="32"/>
      <c r="AD286" s="32"/>
    </row>
    <row r="287" spans="24:30" ht="14.25" customHeight="1">
      <c r="X287" s="30"/>
      <c r="Z287" s="31"/>
      <c r="AA287" s="31"/>
      <c r="AB287" s="32"/>
      <c r="AC287" s="32"/>
      <c r="AD287" s="32"/>
    </row>
    <row r="288" spans="24:30" ht="14.25" customHeight="1">
      <c r="X288" s="30"/>
      <c r="Z288" s="31"/>
      <c r="AA288" s="31"/>
      <c r="AB288" s="32"/>
      <c r="AC288" s="32"/>
      <c r="AD288" s="32"/>
    </row>
    <row r="289" spans="24:30" ht="14.25" customHeight="1">
      <c r="X289" s="30"/>
      <c r="Z289" s="31"/>
      <c r="AA289" s="31"/>
      <c r="AB289" s="32"/>
      <c r="AC289" s="32"/>
      <c r="AD289" s="32"/>
    </row>
    <row r="290" spans="24:30" ht="14.25" customHeight="1">
      <c r="X290" s="30"/>
      <c r="Z290" s="31"/>
      <c r="AA290" s="31"/>
      <c r="AB290" s="32"/>
      <c r="AC290" s="32"/>
      <c r="AD290" s="32"/>
    </row>
    <row r="291" spans="24:30" ht="14.25" customHeight="1">
      <c r="X291" s="30"/>
      <c r="Z291" s="31"/>
      <c r="AA291" s="31"/>
      <c r="AB291" s="32"/>
      <c r="AC291" s="32"/>
      <c r="AD291" s="32"/>
    </row>
    <row r="292" spans="24:30" ht="14.25" customHeight="1">
      <c r="X292" s="30"/>
      <c r="Z292" s="31"/>
      <c r="AA292" s="31"/>
      <c r="AB292" s="32"/>
      <c r="AC292" s="32"/>
      <c r="AD292" s="32"/>
    </row>
    <row r="293" spans="24:30" ht="14.25" customHeight="1">
      <c r="X293" s="30"/>
      <c r="Z293" s="31"/>
      <c r="AA293" s="31"/>
      <c r="AB293" s="32"/>
      <c r="AC293" s="32"/>
      <c r="AD293" s="32"/>
    </row>
    <row r="294" spans="24:30" ht="14.25" customHeight="1">
      <c r="X294" s="30"/>
      <c r="Z294" s="31"/>
      <c r="AA294" s="31"/>
      <c r="AB294" s="32"/>
      <c r="AC294" s="32"/>
      <c r="AD294" s="32"/>
    </row>
    <row r="295" spans="24:30" ht="14.25" customHeight="1">
      <c r="X295" s="30"/>
      <c r="Z295" s="31"/>
      <c r="AA295" s="31"/>
      <c r="AB295" s="32"/>
      <c r="AC295" s="32"/>
      <c r="AD295" s="32"/>
    </row>
    <row r="296" spans="24:30" ht="14.25" customHeight="1">
      <c r="X296" s="30"/>
      <c r="Z296" s="31"/>
      <c r="AA296" s="31"/>
      <c r="AB296" s="32"/>
      <c r="AC296" s="32"/>
      <c r="AD296" s="32"/>
    </row>
    <row r="297" spans="24:30" ht="14.25" customHeight="1">
      <c r="X297" s="30"/>
      <c r="Z297" s="31"/>
      <c r="AA297" s="31"/>
      <c r="AB297" s="32"/>
      <c r="AC297" s="32"/>
      <c r="AD297" s="32"/>
    </row>
    <row r="298" spans="24:30" ht="14.25" customHeight="1">
      <c r="X298" s="30"/>
      <c r="Z298" s="31"/>
      <c r="AA298" s="31"/>
      <c r="AB298" s="32"/>
      <c r="AC298" s="32"/>
      <c r="AD298" s="32"/>
    </row>
    <row r="299" spans="24:30" ht="14.25" customHeight="1">
      <c r="X299" s="30"/>
      <c r="Z299" s="31"/>
      <c r="AA299" s="31"/>
      <c r="AB299" s="32"/>
      <c r="AC299" s="32"/>
      <c r="AD299" s="32"/>
    </row>
    <row r="300" spans="24:30" ht="14.25" customHeight="1">
      <c r="X300" s="30"/>
      <c r="Z300" s="31"/>
      <c r="AA300" s="31"/>
      <c r="AB300" s="32"/>
      <c r="AC300" s="32"/>
      <c r="AD300" s="32"/>
    </row>
    <row r="301" spans="24:30" ht="14.25" customHeight="1">
      <c r="X301" s="30"/>
      <c r="Z301" s="31"/>
      <c r="AA301" s="31"/>
      <c r="AB301" s="32"/>
      <c r="AC301" s="32"/>
      <c r="AD301" s="32"/>
    </row>
    <row r="302" spans="24:30" ht="14.25" customHeight="1">
      <c r="X302" s="30"/>
      <c r="Z302" s="31"/>
      <c r="AA302" s="31"/>
      <c r="AB302" s="32"/>
      <c r="AC302" s="32"/>
      <c r="AD302" s="32"/>
    </row>
    <row r="303" spans="24:30" ht="14.25" customHeight="1">
      <c r="X303" s="30"/>
      <c r="Z303" s="31"/>
      <c r="AA303" s="31"/>
      <c r="AB303" s="32"/>
      <c r="AC303" s="32"/>
      <c r="AD303" s="32"/>
    </row>
    <row r="304" spans="24:30" ht="14.25" customHeight="1">
      <c r="X304" s="30"/>
      <c r="Z304" s="31"/>
      <c r="AA304" s="31"/>
      <c r="AB304" s="32"/>
      <c r="AC304" s="32"/>
      <c r="AD304" s="32"/>
    </row>
    <row r="305" spans="24:30" ht="14.25" customHeight="1">
      <c r="X305" s="30"/>
      <c r="Z305" s="31"/>
      <c r="AA305" s="31"/>
      <c r="AB305" s="32"/>
      <c r="AC305" s="32"/>
      <c r="AD305" s="32"/>
    </row>
    <row r="306" spans="24:30" ht="14.25" customHeight="1">
      <c r="X306" s="30"/>
      <c r="Z306" s="31"/>
      <c r="AA306" s="31"/>
      <c r="AB306" s="32"/>
      <c r="AC306" s="32"/>
      <c r="AD306" s="32"/>
    </row>
    <row r="307" spans="24:30" ht="14.25" customHeight="1">
      <c r="X307" s="30"/>
      <c r="Z307" s="31"/>
      <c r="AA307" s="31"/>
      <c r="AB307" s="32"/>
      <c r="AC307" s="32"/>
      <c r="AD307" s="32"/>
    </row>
    <row r="308" spans="24:30" ht="14.25" customHeight="1">
      <c r="X308" s="30"/>
      <c r="Z308" s="31"/>
      <c r="AA308" s="31"/>
      <c r="AB308" s="32"/>
      <c r="AC308" s="32"/>
      <c r="AD308" s="32"/>
    </row>
    <row r="309" spans="24:30" ht="14.25" customHeight="1">
      <c r="X309" s="30"/>
      <c r="Z309" s="31"/>
      <c r="AA309" s="31"/>
      <c r="AB309" s="32"/>
      <c r="AC309" s="32"/>
      <c r="AD309" s="32"/>
    </row>
    <row r="310" spans="24:30" ht="14.25" customHeight="1">
      <c r="X310" s="30"/>
      <c r="Z310" s="31"/>
      <c r="AA310" s="31"/>
      <c r="AB310" s="32"/>
      <c r="AC310" s="32"/>
      <c r="AD310" s="32"/>
    </row>
    <row r="311" spans="24:30" ht="14.25" customHeight="1">
      <c r="X311" s="30"/>
      <c r="Z311" s="31"/>
      <c r="AA311" s="31"/>
      <c r="AB311" s="32"/>
      <c r="AC311" s="32"/>
      <c r="AD311" s="32"/>
    </row>
    <row r="312" spans="24:30" ht="14.25" customHeight="1">
      <c r="X312" s="30"/>
      <c r="Z312" s="31"/>
      <c r="AA312" s="31"/>
      <c r="AB312" s="32"/>
      <c r="AC312" s="32"/>
      <c r="AD312" s="32"/>
    </row>
    <row r="313" spans="24:30" ht="14.25" customHeight="1">
      <c r="X313" s="30"/>
      <c r="Z313" s="31"/>
      <c r="AA313" s="31"/>
      <c r="AB313" s="32"/>
      <c r="AC313" s="32"/>
      <c r="AD313" s="32"/>
    </row>
    <row r="314" spans="24:30" ht="14.25" customHeight="1">
      <c r="X314" s="30"/>
      <c r="Z314" s="31"/>
      <c r="AA314" s="31"/>
      <c r="AB314" s="32"/>
      <c r="AC314" s="32"/>
      <c r="AD314" s="32"/>
    </row>
    <row r="315" spans="24:30" ht="14.25" customHeight="1">
      <c r="X315" s="30"/>
      <c r="Z315" s="31"/>
      <c r="AA315" s="31"/>
      <c r="AB315" s="32"/>
      <c r="AC315" s="32"/>
      <c r="AD315" s="32"/>
    </row>
    <row r="316" spans="24:30" ht="14.25" customHeight="1">
      <c r="X316" s="30"/>
      <c r="Z316" s="31"/>
      <c r="AA316" s="31"/>
      <c r="AB316" s="32"/>
      <c r="AC316" s="32"/>
      <c r="AD316" s="32"/>
    </row>
    <row r="317" spans="24:30" ht="14.25" customHeight="1">
      <c r="X317" s="30"/>
      <c r="Z317" s="31"/>
      <c r="AA317" s="31"/>
      <c r="AB317" s="32"/>
      <c r="AC317" s="32"/>
      <c r="AD317" s="32"/>
    </row>
    <row r="318" spans="24:30" ht="14.25" customHeight="1">
      <c r="X318" s="30"/>
      <c r="Z318" s="31"/>
      <c r="AA318" s="31"/>
      <c r="AB318" s="32"/>
      <c r="AC318" s="32"/>
      <c r="AD318" s="32"/>
    </row>
    <row r="319" spans="24:30" ht="14.25" customHeight="1">
      <c r="X319" s="30"/>
      <c r="Z319" s="31"/>
      <c r="AA319" s="31"/>
      <c r="AB319" s="32"/>
      <c r="AC319" s="32"/>
      <c r="AD319" s="32"/>
    </row>
    <row r="320" spans="24:30" ht="14.25" customHeight="1">
      <c r="X320" s="30"/>
      <c r="Z320" s="31"/>
      <c r="AA320" s="31"/>
      <c r="AB320" s="32"/>
      <c r="AC320" s="32"/>
      <c r="AD320" s="32"/>
    </row>
    <row r="321" spans="24:30" ht="14.25" customHeight="1">
      <c r="X321" s="30"/>
      <c r="Z321" s="31"/>
      <c r="AA321" s="31"/>
      <c r="AB321" s="32"/>
      <c r="AC321" s="32"/>
      <c r="AD321" s="32"/>
    </row>
    <row r="322" spans="24:30" ht="14.25" customHeight="1">
      <c r="X322" s="30"/>
      <c r="Z322" s="31"/>
      <c r="AA322" s="31"/>
      <c r="AB322" s="32"/>
      <c r="AC322" s="32"/>
      <c r="AD322" s="32"/>
    </row>
    <row r="323" spans="24:30" ht="14.25" customHeight="1">
      <c r="X323" s="30"/>
      <c r="Z323" s="31"/>
      <c r="AA323" s="31"/>
      <c r="AB323" s="32"/>
      <c r="AC323" s="32"/>
      <c r="AD323" s="32"/>
    </row>
    <row r="324" spans="24:30" ht="14.25" customHeight="1">
      <c r="X324" s="30"/>
      <c r="Z324" s="31"/>
      <c r="AA324" s="31"/>
      <c r="AB324" s="32"/>
      <c r="AC324" s="32"/>
      <c r="AD324" s="32"/>
    </row>
    <row r="325" spans="24:30" ht="14.25" customHeight="1">
      <c r="X325" s="30"/>
      <c r="Z325" s="31"/>
      <c r="AA325" s="31"/>
      <c r="AB325" s="32"/>
      <c r="AC325" s="32"/>
      <c r="AD325" s="32"/>
    </row>
    <row r="326" spans="24:30" ht="14.25" customHeight="1">
      <c r="X326" s="30"/>
      <c r="Z326" s="31"/>
      <c r="AA326" s="31"/>
      <c r="AB326" s="32"/>
      <c r="AC326" s="32"/>
      <c r="AD326" s="32"/>
    </row>
    <row r="327" spans="24:30" ht="14.25" customHeight="1">
      <c r="X327" s="30"/>
      <c r="Z327" s="31"/>
      <c r="AA327" s="31"/>
      <c r="AB327" s="32"/>
      <c r="AC327" s="32"/>
      <c r="AD327" s="32"/>
    </row>
    <row r="328" spans="24:30" ht="14.25" customHeight="1">
      <c r="X328" s="30"/>
      <c r="Z328" s="31"/>
      <c r="AA328" s="31"/>
      <c r="AB328" s="32"/>
      <c r="AC328" s="32"/>
      <c r="AD328" s="32"/>
    </row>
    <row r="329" spans="24:30" ht="14.25" customHeight="1">
      <c r="X329" s="30"/>
      <c r="Z329" s="31"/>
      <c r="AA329" s="31"/>
      <c r="AB329" s="32"/>
      <c r="AC329" s="32"/>
      <c r="AD329" s="32"/>
    </row>
    <row r="330" spans="24:30" ht="14.25" customHeight="1">
      <c r="X330" s="30"/>
      <c r="Z330" s="31"/>
      <c r="AA330" s="31"/>
      <c r="AB330" s="32"/>
      <c r="AC330" s="32"/>
      <c r="AD330" s="32"/>
    </row>
    <row r="331" spans="24:30" ht="14.25" customHeight="1">
      <c r="X331" s="30"/>
      <c r="Z331" s="31"/>
      <c r="AA331" s="31"/>
      <c r="AB331" s="32"/>
      <c r="AC331" s="32"/>
      <c r="AD331" s="32"/>
    </row>
    <row r="332" spans="24:30" ht="14.25" customHeight="1">
      <c r="X332" s="30"/>
      <c r="Z332" s="31"/>
      <c r="AA332" s="31"/>
      <c r="AB332" s="32"/>
      <c r="AC332" s="32"/>
      <c r="AD332" s="32"/>
    </row>
    <row r="333" spans="24:30" ht="14.25" customHeight="1">
      <c r="X333" s="30"/>
      <c r="Z333" s="31"/>
      <c r="AA333" s="31"/>
      <c r="AB333" s="32"/>
      <c r="AC333" s="32"/>
      <c r="AD333" s="32"/>
    </row>
    <row r="334" spans="24:30" ht="14.25" customHeight="1">
      <c r="X334" s="30"/>
      <c r="Z334" s="31"/>
      <c r="AA334" s="31"/>
      <c r="AB334" s="32"/>
      <c r="AC334" s="32"/>
      <c r="AD334" s="32"/>
    </row>
    <row r="335" spans="24:30" ht="14.25" customHeight="1">
      <c r="X335" s="30"/>
      <c r="Z335" s="31"/>
      <c r="AA335" s="31"/>
      <c r="AB335" s="32"/>
      <c r="AC335" s="32"/>
      <c r="AD335" s="32"/>
    </row>
    <row r="336" spans="24:30" ht="14.25" customHeight="1">
      <c r="X336" s="30"/>
      <c r="Z336" s="31"/>
      <c r="AA336" s="31"/>
      <c r="AB336" s="32"/>
      <c r="AC336" s="32"/>
      <c r="AD336" s="32"/>
    </row>
    <row r="337" spans="24:30" ht="14.25" customHeight="1">
      <c r="X337" s="30"/>
      <c r="Z337" s="31"/>
      <c r="AA337" s="31"/>
      <c r="AB337" s="32"/>
      <c r="AC337" s="32"/>
      <c r="AD337" s="32"/>
    </row>
    <row r="338" spans="24:30" ht="14.25" customHeight="1">
      <c r="X338" s="30"/>
      <c r="Z338" s="31"/>
      <c r="AA338" s="31"/>
      <c r="AB338" s="32"/>
      <c r="AC338" s="32"/>
      <c r="AD338" s="32"/>
    </row>
    <row r="339" spans="24:30" ht="14.25" customHeight="1">
      <c r="X339" s="30"/>
      <c r="Z339" s="31"/>
      <c r="AA339" s="31"/>
      <c r="AB339" s="32"/>
      <c r="AC339" s="32"/>
      <c r="AD339" s="32"/>
    </row>
    <row r="340" spans="24:30" ht="14.25" customHeight="1">
      <c r="X340" s="30"/>
      <c r="Z340" s="31"/>
      <c r="AA340" s="31"/>
      <c r="AB340" s="32"/>
      <c r="AC340" s="32"/>
      <c r="AD340" s="32"/>
    </row>
    <row r="341" spans="24:30" ht="14.25" customHeight="1">
      <c r="X341" s="30"/>
      <c r="Z341" s="31"/>
      <c r="AA341" s="31"/>
      <c r="AB341" s="32"/>
      <c r="AC341" s="32"/>
      <c r="AD341" s="32"/>
    </row>
    <row r="342" spans="24:30" ht="14.25" customHeight="1">
      <c r="X342" s="30"/>
      <c r="Z342" s="31"/>
      <c r="AA342" s="31"/>
      <c r="AB342" s="32"/>
      <c r="AC342" s="32"/>
      <c r="AD342" s="32"/>
    </row>
    <row r="343" spans="24:30" ht="14.25" customHeight="1">
      <c r="X343" s="30"/>
      <c r="Z343" s="31"/>
      <c r="AA343" s="31"/>
      <c r="AB343" s="32"/>
      <c r="AC343" s="32"/>
      <c r="AD343" s="32"/>
    </row>
    <row r="344" spans="24:30" ht="14.25" customHeight="1">
      <c r="X344" s="30"/>
      <c r="Z344" s="31"/>
      <c r="AA344" s="31"/>
      <c r="AB344" s="32"/>
      <c r="AC344" s="32"/>
      <c r="AD344" s="32"/>
    </row>
    <row r="345" spans="24:30" ht="14.25" customHeight="1">
      <c r="X345" s="30"/>
      <c r="Z345" s="31"/>
      <c r="AA345" s="31"/>
      <c r="AB345" s="32"/>
      <c r="AC345" s="32"/>
      <c r="AD345" s="32"/>
    </row>
    <row r="346" spans="24:30" ht="14.25" customHeight="1">
      <c r="X346" s="30"/>
      <c r="Z346" s="31"/>
      <c r="AA346" s="31"/>
      <c r="AB346" s="32"/>
      <c r="AC346" s="32"/>
      <c r="AD346" s="32"/>
    </row>
    <row r="347" spans="24:30" ht="14.25" customHeight="1">
      <c r="X347" s="30"/>
      <c r="Z347" s="31"/>
      <c r="AA347" s="31"/>
      <c r="AB347" s="32"/>
      <c r="AC347" s="32"/>
      <c r="AD347" s="32"/>
    </row>
    <row r="348" spans="24:30" ht="14.25" customHeight="1">
      <c r="X348" s="30"/>
      <c r="Z348" s="31"/>
      <c r="AA348" s="31"/>
      <c r="AB348" s="32"/>
      <c r="AC348" s="32"/>
      <c r="AD348" s="32"/>
    </row>
    <row r="349" spans="24:30" ht="14.25" customHeight="1">
      <c r="X349" s="30"/>
      <c r="Z349" s="31"/>
      <c r="AA349" s="31"/>
      <c r="AB349" s="32"/>
      <c r="AC349" s="32"/>
      <c r="AD349" s="32"/>
    </row>
    <row r="350" spans="24:30" ht="14.25" customHeight="1">
      <c r="X350" s="30"/>
      <c r="Z350" s="31"/>
      <c r="AA350" s="31"/>
      <c r="AB350" s="32"/>
      <c r="AC350" s="32"/>
      <c r="AD350" s="32"/>
    </row>
    <row r="351" spans="24:30" ht="14.25" customHeight="1">
      <c r="X351" s="30"/>
      <c r="Z351" s="31"/>
      <c r="AA351" s="31"/>
      <c r="AB351" s="32"/>
      <c r="AC351" s="32"/>
      <c r="AD351" s="32"/>
    </row>
    <row r="352" spans="24:30" ht="14.25" customHeight="1">
      <c r="X352" s="30"/>
      <c r="Z352" s="31"/>
      <c r="AA352" s="31"/>
      <c r="AB352" s="32"/>
      <c r="AC352" s="32"/>
      <c r="AD352" s="32"/>
    </row>
    <row r="353" spans="24:30" ht="14.25" customHeight="1">
      <c r="X353" s="30"/>
      <c r="Z353" s="31"/>
      <c r="AA353" s="31"/>
      <c r="AB353" s="32"/>
      <c r="AC353" s="32"/>
      <c r="AD353" s="32"/>
    </row>
    <row r="354" spans="24:30" ht="14.25" customHeight="1">
      <c r="X354" s="30"/>
      <c r="Z354" s="31"/>
      <c r="AA354" s="31"/>
      <c r="AB354" s="32"/>
      <c r="AC354" s="32"/>
      <c r="AD354" s="32"/>
    </row>
    <row r="355" spans="24:30" ht="14.25" customHeight="1">
      <c r="X355" s="30"/>
      <c r="Z355" s="31"/>
      <c r="AA355" s="31"/>
      <c r="AB355" s="32"/>
      <c r="AC355" s="32"/>
      <c r="AD355" s="32"/>
    </row>
    <row r="356" spans="24:30" ht="14.25" customHeight="1">
      <c r="X356" s="30"/>
      <c r="Z356" s="31"/>
      <c r="AA356" s="31"/>
      <c r="AB356" s="32"/>
      <c r="AC356" s="32"/>
      <c r="AD356" s="32"/>
    </row>
    <row r="357" spans="24:30" ht="14.25" customHeight="1">
      <c r="X357" s="30"/>
      <c r="Z357" s="31"/>
      <c r="AA357" s="31"/>
      <c r="AB357" s="32"/>
      <c r="AC357" s="32"/>
      <c r="AD357" s="32"/>
    </row>
    <row r="358" spans="24:30" ht="14.25" customHeight="1">
      <c r="X358" s="30"/>
      <c r="Z358" s="31"/>
      <c r="AA358" s="31"/>
      <c r="AB358" s="32"/>
      <c r="AC358" s="32"/>
      <c r="AD358" s="32"/>
    </row>
    <row r="359" spans="24:30" ht="14.25" customHeight="1">
      <c r="X359" s="30"/>
      <c r="Z359" s="31"/>
      <c r="AA359" s="31"/>
      <c r="AB359" s="32"/>
      <c r="AC359" s="32"/>
      <c r="AD359" s="32"/>
    </row>
    <row r="360" spans="24:30" ht="14.25" customHeight="1">
      <c r="X360" s="30"/>
      <c r="Z360" s="31"/>
      <c r="AA360" s="31"/>
      <c r="AB360" s="32"/>
      <c r="AC360" s="32"/>
      <c r="AD360" s="32"/>
    </row>
    <row r="361" spans="24:30" ht="14.25" customHeight="1">
      <c r="X361" s="30"/>
      <c r="Z361" s="31"/>
      <c r="AA361" s="31"/>
      <c r="AB361" s="32"/>
      <c r="AC361" s="32"/>
      <c r="AD361" s="32"/>
    </row>
    <row r="362" spans="24:30" ht="14.25" customHeight="1">
      <c r="X362" s="30"/>
      <c r="Z362" s="31"/>
      <c r="AA362" s="31"/>
      <c r="AB362" s="32"/>
      <c r="AC362" s="32"/>
      <c r="AD362" s="32"/>
    </row>
    <row r="363" spans="24:30" ht="14.25" customHeight="1">
      <c r="X363" s="30"/>
      <c r="Z363" s="31"/>
      <c r="AA363" s="31"/>
      <c r="AB363" s="32"/>
      <c r="AC363" s="32"/>
      <c r="AD363" s="32"/>
    </row>
    <row r="364" spans="24:30" ht="14.25" customHeight="1">
      <c r="X364" s="30"/>
      <c r="Z364" s="31"/>
      <c r="AA364" s="31"/>
      <c r="AB364" s="32"/>
      <c r="AC364" s="32"/>
      <c r="AD364" s="32"/>
    </row>
    <row r="365" spans="24:30" ht="14.25" customHeight="1">
      <c r="X365" s="30"/>
      <c r="Z365" s="31"/>
      <c r="AA365" s="31"/>
      <c r="AB365" s="32"/>
      <c r="AC365" s="32"/>
      <c r="AD365" s="32"/>
    </row>
    <row r="366" spans="24:30" ht="14.25" customHeight="1">
      <c r="X366" s="30"/>
      <c r="Z366" s="31"/>
      <c r="AA366" s="31"/>
      <c r="AB366" s="32"/>
      <c r="AC366" s="32"/>
      <c r="AD366" s="32"/>
    </row>
    <row r="367" spans="24:30" ht="14.25" customHeight="1">
      <c r="X367" s="30"/>
      <c r="Z367" s="31"/>
      <c r="AA367" s="31"/>
      <c r="AB367" s="32"/>
      <c r="AC367" s="32"/>
      <c r="AD367" s="32"/>
    </row>
    <row r="368" spans="24:30" ht="14.25" customHeight="1">
      <c r="X368" s="30"/>
      <c r="Z368" s="31"/>
      <c r="AA368" s="31"/>
      <c r="AB368" s="32"/>
      <c r="AC368" s="32"/>
      <c r="AD368" s="32"/>
    </row>
    <row r="369" spans="24:30" ht="14.25" customHeight="1">
      <c r="X369" s="30"/>
      <c r="Z369" s="31"/>
      <c r="AA369" s="31"/>
      <c r="AB369" s="32"/>
      <c r="AC369" s="32"/>
      <c r="AD369" s="32"/>
    </row>
    <row r="370" spans="24:30" ht="14.25" customHeight="1">
      <c r="X370" s="30"/>
      <c r="Z370" s="31"/>
      <c r="AA370" s="31"/>
      <c r="AB370" s="32"/>
      <c r="AC370" s="32"/>
      <c r="AD370" s="32"/>
    </row>
    <row r="371" spans="24:30" ht="14.25" customHeight="1">
      <c r="X371" s="30"/>
      <c r="Z371" s="31"/>
      <c r="AA371" s="31"/>
      <c r="AB371" s="32"/>
      <c r="AC371" s="32"/>
      <c r="AD371" s="32"/>
    </row>
    <row r="372" spans="24:30" ht="14.25" customHeight="1">
      <c r="X372" s="30"/>
      <c r="Z372" s="31"/>
      <c r="AA372" s="31"/>
      <c r="AB372" s="32"/>
      <c r="AC372" s="32"/>
      <c r="AD372" s="32"/>
    </row>
    <row r="373" spans="24:30" ht="14.25" customHeight="1">
      <c r="X373" s="30"/>
      <c r="Z373" s="31"/>
      <c r="AA373" s="31"/>
      <c r="AB373" s="32"/>
      <c r="AC373" s="32"/>
      <c r="AD373" s="32"/>
    </row>
    <row r="374" spans="24:30" ht="14.25" customHeight="1">
      <c r="X374" s="30"/>
      <c r="Z374" s="31"/>
      <c r="AA374" s="31"/>
      <c r="AB374" s="32"/>
      <c r="AC374" s="32"/>
      <c r="AD374" s="32"/>
    </row>
    <row r="375" spans="24:30" ht="14.25" customHeight="1">
      <c r="X375" s="30"/>
      <c r="Z375" s="31"/>
      <c r="AA375" s="31"/>
      <c r="AB375" s="32"/>
      <c r="AC375" s="32"/>
      <c r="AD375" s="32"/>
    </row>
    <row r="376" spans="24:30" ht="14.25" customHeight="1">
      <c r="X376" s="30"/>
      <c r="Z376" s="31"/>
      <c r="AA376" s="31"/>
      <c r="AB376" s="32"/>
      <c r="AC376" s="32"/>
      <c r="AD376" s="32"/>
    </row>
    <row r="377" spans="24:30" ht="14.25" customHeight="1">
      <c r="X377" s="30"/>
      <c r="Z377" s="31"/>
      <c r="AA377" s="31"/>
      <c r="AB377" s="32"/>
      <c r="AC377" s="32"/>
      <c r="AD377" s="32"/>
    </row>
    <row r="378" spans="24:30" ht="14.25" customHeight="1">
      <c r="X378" s="30"/>
      <c r="Z378" s="31"/>
      <c r="AA378" s="31"/>
      <c r="AB378" s="32"/>
      <c r="AC378" s="32"/>
      <c r="AD378" s="32"/>
    </row>
    <row r="379" spans="24:30" ht="14.25" customHeight="1">
      <c r="X379" s="30"/>
      <c r="Z379" s="31"/>
      <c r="AA379" s="31"/>
      <c r="AB379" s="32"/>
      <c r="AC379" s="32"/>
      <c r="AD379" s="32"/>
    </row>
    <row r="380" spans="24:30" ht="14.25" customHeight="1">
      <c r="X380" s="30"/>
      <c r="Z380" s="31"/>
      <c r="AA380" s="31"/>
      <c r="AB380" s="32"/>
      <c r="AC380" s="32"/>
      <c r="AD380" s="32"/>
    </row>
    <row r="381" spans="24:30" ht="14.25" customHeight="1">
      <c r="X381" s="30"/>
      <c r="Z381" s="31"/>
      <c r="AA381" s="31"/>
      <c r="AB381" s="32"/>
      <c r="AC381" s="32"/>
      <c r="AD381" s="32"/>
    </row>
    <row r="382" spans="24:30" ht="14.25" customHeight="1">
      <c r="X382" s="30"/>
      <c r="Z382" s="31"/>
      <c r="AA382" s="31"/>
      <c r="AB382" s="32"/>
      <c r="AC382" s="32"/>
      <c r="AD382" s="32"/>
    </row>
    <row r="383" spans="24:30" ht="14.25" customHeight="1">
      <c r="X383" s="30"/>
      <c r="Z383" s="31"/>
      <c r="AA383" s="31"/>
      <c r="AB383" s="32"/>
      <c r="AC383" s="32"/>
      <c r="AD383" s="32"/>
    </row>
    <row r="384" spans="24:30" ht="14.25" customHeight="1">
      <c r="X384" s="30"/>
      <c r="Z384" s="31"/>
      <c r="AA384" s="31"/>
      <c r="AB384" s="32"/>
      <c r="AC384" s="32"/>
      <c r="AD384" s="32"/>
    </row>
    <row r="385" spans="24:30" ht="14.25" customHeight="1">
      <c r="X385" s="30"/>
      <c r="Z385" s="31"/>
      <c r="AA385" s="31"/>
      <c r="AB385" s="32"/>
      <c r="AC385" s="32"/>
      <c r="AD385" s="32"/>
    </row>
    <row r="386" spans="24:30" ht="14.25" customHeight="1">
      <c r="X386" s="30"/>
      <c r="Z386" s="31"/>
      <c r="AA386" s="31"/>
      <c r="AB386" s="32"/>
      <c r="AC386" s="32"/>
      <c r="AD386" s="32"/>
    </row>
    <row r="387" spans="24:30" ht="14.25" customHeight="1">
      <c r="X387" s="30"/>
      <c r="Z387" s="31"/>
      <c r="AA387" s="31"/>
      <c r="AB387" s="32"/>
      <c r="AC387" s="32"/>
      <c r="AD387" s="32"/>
    </row>
    <row r="388" spans="24:30" ht="14.25" customHeight="1">
      <c r="X388" s="30"/>
      <c r="Z388" s="31"/>
      <c r="AA388" s="31"/>
      <c r="AB388" s="32"/>
      <c r="AC388" s="32"/>
      <c r="AD388" s="32"/>
    </row>
    <row r="389" spans="24:30" ht="14.25" customHeight="1">
      <c r="X389" s="30"/>
      <c r="Z389" s="31"/>
      <c r="AA389" s="31"/>
      <c r="AB389" s="32"/>
      <c r="AC389" s="32"/>
      <c r="AD389" s="32"/>
    </row>
    <row r="390" spans="24:30" ht="14.25" customHeight="1">
      <c r="X390" s="30"/>
      <c r="Z390" s="31"/>
      <c r="AA390" s="31"/>
      <c r="AB390" s="32"/>
      <c r="AC390" s="32"/>
      <c r="AD390" s="32"/>
    </row>
    <row r="391" spans="24:30" ht="14.25" customHeight="1">
      <c r="X391" s="30"/>
      <c r="Z391" s="31"/>
      <c r="AA391" s="31"/>
      <c r="AB391" s="32"/>
      <c r="AC391" s="32"/>
      <c r="AD391" s="32"/>
    </row>
    <row r="392" spans="24:30" ht="14.25" customHeight="1">
      <c r="X392" s="30"/>
      <c r="Z392" s="31"/>
      <c r="AA392" s="31"/>
      <c r="AB392" s="32"/>
      <c r="AC392" s="32"/>
      <c r="AD392" s="32"/>
    </row>
    <row r="393" spans="24:30" ht="14.25" customHeight="1">
      <c r="X393" s="30"/>
      <c r="Z393" s="31"/>
      <c r="AA393" s="31"/>
      <c r="AB393" s="32"/>
      <c r="AC393" s="32"/>
      <c r="AD393" s="32"/>
    </row>
    <row r="394" spans="24:30" ht="14.25" customHeight="1">
      <c r="X394" s="30"/>
      <c r="Z394" s="31"/>
      <c r="AA394" s="31"/>
      <c r="AB394" s="32"/>
      <c r="AC394" s="32"/>
      <c r="AD394" s="32"/>
    </row>
    <row r="395" spans="24:30" ht="14.25" customHeight="1">
      <c r="X395" s="30"/>
      <c r="Z395" s="31"/>
      <c r="AA395" s="31"/>
      <c r="AB395" s="32"/>
      <c r="AC395" s="32"/>
      <c r="AD395" s="32"/>
    </row>
    <row r="396" spans="24:30" ht="14.25" customHeight="1">
      <c r="X396" s="30"/>
      <c r="Z396" s="31"/>
      <c r="AA396" s="31"/>
      <c r="AB396" s="32"/>
      <c r="AC396" s="32"/>
      <c r="AD396" s="32"/>
    </row>
    <row r="397" spans="24:30" ht="14.25" customHeight="1">
      <c r="X397" s="30"/>
      <c r="Z397" s="31"/>
      <c r="AA397" s="31"/>
      <c r="AB397" s="32"/>
      <c r="AC397" s="32"/>
      <c r="AD397" s="32"/>
    </row>
    <row r="398" spans="24:30" ht="14.25" customHeight="1">
      <c r="X398" s="30"/>
      <c r="Z398" s="31"/>
      <c r="AA398" s="31"/>
      <c r="AB398" s="32"/>
      <c r="AC398" s="32"/>
      <c r="AD398" s="32"/>
    </row>
    <row r="399" spans="24:30" ht="14.25" customHeight="1">
      <c r="X399" s="30"/>
      <c r="Z399" s="31"/>
      <c r="AA399" s="31"/>
      <c r="AB399" s="32"/>
      <c r="AC399" s="32"/>
      <c r="AD399" s="32"/>
    </row>
    <row r="400" spans="24:30" ht="14.25" customHeight="1">
      <c r="X400" s="30"/>
      <c r="Z400" s="31"/>
      <c r="AA400" s="31"/>
      <c r="AB400" s="32"/>
      <c r="AC400" s="32"/>
      <c r="AD400" s="32"/>
    </row>
    <row r="401" spans="24:30" ht="14.25" customHeight="1">
      <c r="X401" s="30"/>
      <c r="Z401" s="31"/>
      <c r="AA401" s="31"/>
      <c r="AB401" s="32"/>
      <c r="AC401" s="32"/>
      <c r="AD401" s="32"/>
    </row>
    <row r="402" spans="24:30" ht="14.25" customHeight="1">
      <c r="X402" s="30"/>
      <c r="Z402" s="31"/>
      <c r="AA402" s="31"/>
      <c r="AB402" s="32"/>
      <c r="AC402" s="32"/>
      <c r="AD402" s="32"/>
    </row>
    <row r="403" spans="24:30" ht="14.25" customHeight="1">
      <c r="X403" s="30"/>
      <c r="Z403" s="31"/>
      <c r="AA403" s="31"/>
      <c r="AB403" s="32"/>
      <c r="AC403" s="32"/>
      <c r="AD403" s="32"/>
    </row>
    <row r="404" spans="24:30" ht="14.25" customHeight="1">
      <c r="X404" s="30"/>
      <c r="Z404" s="31"/>
      <c r="AA404" s="31"/>
      <c r="AB404" s="32"/>
      <c r="AC404" s="32"/>
      <c r="AD404" s="32"/>
    </row>
    <row r="405" spans="24:30" ht="14.25" customHeight="1">
      <c r="X405" s="30"/>
      <c r="Z405" s="31"/>
      <c r="AA405" s="31"/>
      <c r="AB405" s="32"/>
      <c r="AC405" s="32"/>
      <c r="AD405" s="32"/>
    </row>
    <row r="406" spans="24:30" ht="14.25" customHeight="1">
      <c r="X406" s="30"/>
      <c r="Z406" s="31"/>
      <c r="AA406" s="31"/>
      <c r="AB406" s="32"/>
      <c r="AC406" s="32"/>
      <c r="AD406" s="32"/>
    </row>
    <row r="407" spans="24:30" ht="14.25" customHeight="1">
      <c r="X407" s="30"/>
      <c r="Z407" s="31"/>
      <c r="AA407" s="31"/>
      <c r="AB407" s="32"/>
      <c r="AC407" s="32"/>
      <c r="AD407" s="32"/>
    </row>
    <row r="408" spans="24:30" ht="14.25" customHeight="1">
      <c r="X408" s="30"/>
      <c r="Z408" s="31"/>
      <c r="AA408" s="31"/>
      <c r="AB408" s="32"/>
      <c r="AC408" s="32"/>
      <c r="AD408" s="32"/>
    </row>
    <row r="409" spans="24:30" ht="14.25" customHeight="1">
      <c r="X409" s="30"/>
      <c r="Z409" s="31"/>
      <c r="AA409" s="31"/>
      <c r="AB409" s="32"/>
      <c r="AC409" s="32"/>
      <c r="AD409" s="32"/>
    </row>
    <row r="410" spans="24:30" ht="14.25" customHeight="1">
      <c r="X410" s="30"/>
      <c r="Z410" s="31"/>
      <c r="AA410" s="31"/>
      <c r="AB410" s="32"/>
      <c r="AC410" s="32"/>
      <c r="AD410" s="32"/>
    </row>
    <row r="411" spans="24:30" ht="14.25" customHeight="1">
      <c r="X411" s="30"/>
      <c r="Z411" s="31"/>
      <c r="AA411" s="31"/>
      <c r="AB411" s="32"/>
      <c r="AC411" s="32"/>
      <c r="AD411" s="32"/>
    </row>
    <row r="412" spans="24:30" ht="14.25" customHeight="1">
      <c r="X412" s="30"/>
      <c r="Z412" s="31"/>
      <c r="AA412" s="31"/>
      <c r="AB412" s="32"/>
      <c r="AC412" s="32"/>
      <c r="AD412" s="32"/>
    </row>
    <row r="413" spans="24:30" ht="14.25" customHeight="1">
      <c r="X413" s="30"/>
      <c r="Z413" s="31"/>
      <c r="AA413" s="31"/>
      <c r="AB413" s="32"/>
      <c r="AC413" s="32"/>
      <c r="AD413" s="32"/>
    </row>
    <row r="414" spans="24:30" ht="14.25" customHeight="1">
      <c r="X414" s="30"/>
      <c r="Z414" s="31"/>
      <c r="AA414" s="31"/>
      <c r="AB414" s="32"/>
      <c r="AC414" s="32"/>
      <c r="AD414" s="32"/>
    </row>
    <row r="415" spans="24:30" ht="14.25" customHeight="1">
      <c r="X415" s="30"/>
      <c r="Z415" s="31"/>
      <c r="AA415" s="31"/>
      <c r="AB415" s="32"/>
      <c r="AC415" s="32"/>
      <c r="AD415" s="32"/>
    </row>
    <row r="416" spans="24:30" ht="14.25" customHeight="1">
      <c r="X416" s="30"/>
      <c r="Z416" s="31"/>
      <c r="AA416" s="31"/>
      <c r="AB416" s="32"/>
      <c r="AC416" s="32"/>
      <c r="AD416" s="32"/>
    </row>
    <row r="417" spans="24:30" ht="14.25" customHeight="1">
      <c r="X417" s="30"/>
      <c r="Z417" s="31"/>
      <c r="AA417" s="31"/>
      <c r="AB417" s="32"/>
      <c r="AC417" s="32"/>
      <c r="AD417" s="32"/>
    </row>
    <row r="418" spans="24:30" ht="14.25" customHeight="1">
      <c r="X418" s="30"/>
      <c r="Z418" s="31"/>
      <c r="AA418" s="31"/>
      <c r="AB418" s="32"/>
      <c r="AC418" s="32"/>
      <c r="AD418" s="32"/>
    </row>
    <row r="419" spans="24:30" ht="14.25" customHeight="1">
      <c r="X419" s="30"/>
      <c r="Z419" s="31"/>
      <c r="AA419" s="31"/>
      <c r="AB419" s="32"/>
      <c r="AC419" s="32"/>
      <c r="AD419" s="32"/>
    </row>
    <row r="420" spans="24:30" ht="14.25" customHeight="1">
      <c r="X420" s="30"/>
      <c r="Z420" s="31"/>
      <c r="AA420" s="31"/>
      <c r="AB420" s="32"/>
      <c r="AC420" s="32"/>
      <c r="AD420" s="32"/>
    </row>
    <row r="421" spans="24:30" ht="14.25" customHeight="1">
      <c r="X421" s="30"/>
      <c r="Z421" s="31"/>
      <c r="AA421" s="31"/>
      <c r="AB421" s="32"/>
      <c r="AC421" s="32"/>
      <c r="AD421" s="32"/>
    </row>
    <row r="422" spans="24:30" ht="14.25" customHeight="1">
      <c r="X422" s="30"/>
      <c r="Z422" s="31"/>
      <c r="AA422" s="31"/>
      <c r="AB422" s="32"/>
      <c r="AC422" s="32"/>
      <c r="AD422" s="32"/>
    </row>
    <row r="423" spans="24:30" ht="14.25" customHeight="1">
      <c r="X423" s="30"/>
      <c r="Z423" s="31"/>
      <c r="AA423" s="31"/>
      <c r="AB423" s="32"/>
      <c r="AC423" s="32"/>
      <c r="AD423" s="32"/>
    </row>
    <row r="424" spans="24:30" ht="14.25" customHeight="1">
      <c r="X424" s="30"/>
      <c r="Z424" s="31"/>
      <c r="AA424" s="31"/>
      <c r="AB424" s="32"/>
      <c r="AC424" s="32"/>
      <c r="AD424" s="32"/>
    </row>
    <row r="425" spans="24:30" ht="14.25" customHeight="1">
      <c r="X425" s="30"/>
      <c r="Z425" s="31"/>
      <c r="AA425" s="31"/>
      <c r="AB425" s="32"/>
      <c r="AC425" s="32"/>
      <c r="AD425" s="32"/>
    </row>
    <row r="426" spans="24:30" ht="14.25" customHeight="1">
      <c r="X426" s="30"/>
      <c r="Z426" s="31"/>
      <c r="AA426" s="31"/>
      <c r="AB426" s="32"/>
      <c r="AC426" s="32"/>
      <c r="AD426" s="32"/>
    </row>
    <row r="427" spans="24:30" ht="14.25" customHeight="1">
      <c r="X427" s="30"/>
      <c r="Z427" s="31"/>
      <c r="AA427" s="31"/>
      <c r="AB427" s="32"/>
      <c r="AC427" s="32"/>
      <c r="AD427" s="32"/>
    </row>
    <row r="428" spans="24:30" ht="14.25" customHeight="1">
      <c r="X428" s="30"/>
      <c r="Z428" s="31"/>
      <c r="AA428" s="31"/>
      <c r="AB428" s="32"/>
      <c r="AC428" s="32"/>
      <c r="AD428" s="32"/>
    </row>
    <row r="429" spans="24:30" ht="14.25" customHeight="1">
      <c r="X429" s="30"/>
      <c r="Z429" s="31"/>
      <c r="AA429" s="31"/>
      <c r="AB429" s="32"/>
      <c r="AC429" s="32"/>
      <c r="AD429" s="32"/>
    </row>
    <row r="430" spans="24:30" ht="14.25" customHeight="1">
      <c r="X430" s="30"/>
      <c r="Z430" s="31"/>
      <c r="AA430" s="31"/>
      <c r="AB430" s="32"/>
      <c r="AC430" s="32"/>
      <c r="AD430" s="32"/>
    </row>
    <row r="431" spans="24:30" ht="14.25" customHeight="1">
      <c r="X431" s="30"/>
      <c r="Z431" s="31"/>
      <c r="AA431" s="31"/>
      <c r="AB431" s="32"/>
      <c r="AC431" s="32"/>
      <c r="AD431" s="32"/>
    </row>
    <row r="432" spans="24:30" ht="14.25" customHeight="1">
      <c r="X432" s="30"/>
      <c r="Z432" s="31"/>
      <c r="AA432" s="31"/>
      <c r="AB432" s="32"/>
      <c r="AC432" s="32"/>
      <c r="AD432" s="32"/>
    </row>
    <row r="433" spans="24:30" ht="14.25" customHeight="1">
      <c r="X433" s="30"/>
      <c r="Z433" s="31"/>
      <c r="AA433" s="31"/>
      <c r="AB433" s="32"/>
      <c r="AC433" s="32"/>
      <c r="AD433" s="32"/>
    </row>
    <row r="434" spans="24:30" ht="14.25" customHeight="1">
      <c r="X434" s="30"/>
      <c r="Z434" s="31"/>
      <c r="AA434" s="31"/>
      <c r="AB434" s="32"/>
      <c r="AC434" s="32"/>
      <c r="AD434" s="32"/>
    </row>
    <row r="435" spans="24:30" ht="14.25" customHeight="1">
      <c r="X435" s="30"/>
      <c r="Z435" s="31"/>
      <c r="AA435" s="31"/>
      <c r="AB435" s="32"/>
      <c r="AC435" s="32"/>
      <c r="AD435" s="32"/>
    </row>
    <row r="436" spans="24:30" ht="14.25" customHeight="1">
      <c r="X436" s="30"/>
      <c r="Z436" s="31"/>
      <c r="AA436" s="31"/>
      <c r="AB436" s="32"/>
      <c r="AC436" s="32"/>
      <c r="AD436" s="32"/>
    </row>
    <row r="437" spans="24:30" ht="14.25" customHeight="1">
      <c r="X437" s="30"/>
      <c r="Z437" s="31"/>
      <c r="AA437" s="31"/>
      <c r="AB437" s="32"/>
      <c r="AC437" s="32"/>
      <c r="AD437" s="32"/>
    </row>
    <row r="438" spans="24:30" ht="14.25" customHeight="1">
      <c r="X438" s="30"/>
      <c r="Z438" s="31"/>
      <c r="AA438" s="31"/>
      <c r="AB438" s="32"/>
      <c r="AC438" s="32"/>
      <c r="AD438" s="32"/>
    </row>
    <row r="439" spans="24:30" ht="14.25" customHeight="1">
      <c r="X439" s="30"/>
      <c r="Z439" s="31"/>
      <c r="AA439" s="31"/>
      <c r="AB439" s="32"/>
      <c r="AC439" s="32"/>
      <c r="AD439" s="32"/>
    </row>
    <row r="440" spans="24:30" ht="14.25" customHeight="1">
      <c r="X440" s="30"/>
      <c r="Z440" s="31"/>
      <c r="AA440" s="31"/>
      <c r="AB440" s="32"/>
      <c r="AC440" s="32"/>
      <c r="AD440" s="32"/>
    </row>
    <row r="441" spans="24:30" ht="14.25" customHeight="1">
      <c r="X441" s="30"/>
      <c r="Z441" s="31"/>
      <c r="AA441" s="31"/>
      <c r="AB441" s="32"/>
      <c r="AC441" s="32"/>
      <c r="AD441" s="32"/>
    </row>
    <row r="442" spans="24:30" ht="14.25" customHeight="1">
      <c r="X442" s="30"/>
      <c r="Z442" s="31"/>
      <c r="AA442" s="31"/>
      <c r="AB442" s="32"/>
      <c r="AC442" s="32"/>
      <c r="AD442" s="32"/>
    </row>
    <row r="443" spans="24:30" ht="14.25" customHeight="1">
      <c r="X443" s="30"/>
      <c r="Z443" s="31"/>
      <c r="AA443" s="31"/>
      <c r="AB443" s="32"/>
      <c r="AC443" s="32"/>
      <c r="AD443" s="32"/>
    </row>
    <row r="444" spans="24:30" ht="14.25" customHeight="1">
      <c r="X444" s="30"/>
      <c r="Z444" s="31"/>
      <c r="AA444" s="31"/>
      <c r="AB444" s="32"/>
      <c r="AC444" s="32"/>
      <c r="AD444" s="32"/>
    </row>
    <row r="445" spans="24:30" ht="14.25" customHeight="1">
      <c r="X445" s="30"/>
      <c r="Z445" s="31"/>
      <c r="AA445" s="31"/>
      <c r="AB445" s="32"/>
      <c r="AC445" s="32"/>
      <c r="AD445" s="32"/>
    </row>
    <row r="446" spans="24:30" ht="14.25" customHeight="1">
      <c r="X446" s="30"/>
      <c r="Z446" s="31"/>
      <c r="AA446" s="31"/>
      <c r="AB446" s="32"/>
      <c r="AC446" s="32"/>
      <c r="AD446" s="32"/>
    </row>
    <row r="447" spans="24:30" ht="14.25" customHeight="1">
      <c r="X447" s="30"/>
      <c r="Z447" s="31"/>
      <c r="AA447" s="31"/>
      <c r="AB447" s="32"/>
      <c r="AC447" s="32"/>
      <c r="AD447" s="32"/>
    </row>
    <row r="448" spans="24:30" ht="14.25" customHeight="1">
      <c r="X448" s="30"/>
      <c r="Z448" s="31"/>
      <c r="AA448" s="31"/>
      <c r="AB448" s="32"/>
      <c r="AC448" s="32"/>
      <c r="AD448" s="32"/>
    </row>
    <row r="449" spans="24:30" ht="14.25" customHeight="1">
      <c r="X449" s="30"/>
      <c r="Z449" s="31"/>
      <c r="AA449" s="31"/>
      <c r="AB449" s="32"/>
      <c r="AC449" s="32"/>
      <c r="AD449" s="32"/>
    </row>
    <row r="450" spans="24:30" ht="14.25" customHeight="1">
      <c r="X450" s="30"/>
      <c r="Z450" s="31"/>
      <c r="AA450" s="31"/>
      <c r="AB450" s="32"/>
      <c r="AC450" s="32"/>
      <c r="AD450" s="32"/>
    </row>
    <row r="451" spans="24:30" ht="14.25" customHeight="1">
      <c r="X451" s="30"/>
      <c r="Z451" s="31"/>
      <c r="AA451" s="31"/>
      <c r="AB451" s="32"/>
      <c r="AC451" s="32"/>
      <c r="AD451" s="32"/>
    </row>
    <row r="452" spans="24:30" ht="14.25" customHeight="1">
      <c r="X452" s="30"/>
      <c r="Z452" s="31"/>
      <c r="AA452" s="31"/>
      <c r="AB452" s="32"/>
      <c r="AC452" s="32"/>
      <c r="AD452" s="32"/>
    </row>
    <row r="453" spans="24:30" ht="14.25" customHeight="1">
      <c r="X453" s="30"/>
      <c r="Z453" s="31"/>
      <c r="AA453" s="31"/>
      <c r="AB453" s="32"/>
      <c r="AC453" s="32"/>
      <c r="AD453" s="32"/>
    </row>
    <row r="454" spans="24:30" ht="14.25" customHeight="1">
      <c r="X454" s="30"/>
      <c r="Z454" s="31"/>
      <c r="AA454" s="31"/>
      <c r="AB454" s="32"/>
      <c r="AC454" s="32"/>
      <c r="AD454" s="32"/>
    </row>
    <row r="455" spans="24:30" ht="14.25" customHeight="1">
      <c r="X455" s="30"/>
      <c r="Z455" s="31"/>
      <c r="AA455" s="31"/>
      <c r="AB455" s="32"/>
      <c r="AC455" s="32"/>
      <c r="AD455" s="32"/>
    </row>
    <row r="456" spans="24:30" ht="14.25" customHeight="1">
      <c r="X456" s="30"/>
      <c r="Z456" s="31"/>
      <c r="AA456" s="31"/>
      <c r="AB456" s="32"/>
      <c r="AC456" s="32"/>
      <c r="AD456" s="32"/>
    </row>
    <row r="457" spans="24:30" ht="14.25" customHeight="1">
      <c r="X457" s="30"/>
      <c r="Z457" s="31"/>
      <c r="AA457" s="31"/>
      <c r="AB457" s="32"/>
      <c r="AC457" s="32"/>
      <c r="AD457" s="32"/>
    </row>
    <row r="458" spans="24:30" ht="14.25" customHeight="1">
      <c r="X458" s="30"/>
      <c r="Z458" s="31"/>
      <c r="AA458" s="31"/>
      <c r="AB458" s="32"/>
      <c r="AC458" s="32"/>
      <c r="AD458" s="32"/>
    </row>
    <row r="459" spans="24:30" ht="14.25" customHeight="1">
      <c r="X459" s="30"/>
      <c r="Z459" s="31"/>
      <c r="AA459" s="31"/>
      <c r="AB459" s="32"/>
      <c r="AC459" s="32"/>
      <c r="AD459" s="32"/>
    </row>
    <row r="460" spans="24:30" ht="14.25" customHeight="1">
      <c r="X460" s="30"/>
      <c r="Z460" s="31"/>
      <c r="AA460" s="31"/>
      <c r="AB460" s="32"/>
      <c r="AC460" s="32"/>
      <c r="AD460" s="32"/>
    </row>
    <row r="461" spans="24:30" ht="14.25" customHeight="1">
      <c r="X461" s="30"/>
      <c r="Z461" s="31"/>
      <c r="AA461" s="31"/>
      <c r="AB461" s="32"/>
      <c r="AC461" s="32"/>
      <c r="AD461" s="32"/>
    </row>
    <row r="462" spans="24:30" ht="14.25" customHeight="1">
      <c r="X462" s="30"/>
      <c r="Z462" s="31"/>
      <c r="AA462" s="31"/>
      <c r="AB462" s="32"/>
      <c r="AC462" s="32"/>
      <c r="AD462" s="32"/>
    </row>
    <row r="463" spans="24:30" ht="14.25" customHeight="1">
      <c r="X463" s="30"/>
      <c r="Z463" s="31"/>
      <c r="AA463" s="31"/>
      <c r="AB463" s="32"/>
      <c r="AC463" s="32"/>
      <c r="AD463" s="32"/>
    </row>
    <row r="464" spans="24:30" ht="14.25" customHeight="1">
      <c r="X464" s="30"/>
      <c r="Z464" s="31"/>
      <c r="AA464" s="31"/>
      <c r="AB464" s="32"/>
      <c r="AC464" s="32"/>
      <c r="AD464" s="32"/>
    </row>
    <row r="465" spans="24:30" ht="14.25" customHeight="1">
      <c r="X465" s="30"/>
      <c r="Z465" s="31"/>
      <c r="AA465" s="31"/>
      <c r="AB465" s="32"/>
      <c r="AC465" s="32"/>
      <c r="AD465" s="32"/>
    </row>
    <row r="466" spans="24:30" ht="14.25" customHeight="1">
      <c r="X466" s="30"/>
      <c r="Z466" s="31"/>
      <c r="AA466" s="31"/>
      <c r="AB466" s="32"/>
      <c r="AC466" s="32"/>
      <c r="AD466" s="32"/>
    </row>
    <row r="467" spans="24:30" ht="14.25" customHeight="1">
      <c r="X467" s="30"/>
      <c r="Z467" s="31"/>
      <c r="AA467" s="31"/>
      <c r="AB467" s="32"/>
      <c r="AC467" s="32"/>
      <c r="AD467" s="32"/>
    </row>
    <row r="468" spans="24:30" ht="14.25" customHeight="1">
      <c r="X468" s="30"/>
      <c r="Z468" s="31"/>
      <c r="AA468" s="31"/>
      <c r="AB468" s="32"/>
      <c r="AC468" s="32"/>
      <c r="AD468" s="32"/>
    </row>
    <row r="469" spans="24:30" ht="14.25" customHeight="1">
      <c r="X469" s="30"/>
      <c r="Z469" s="31"/>
      <c r="AA469" s="31"/>
      <c r="AB469" s="32"/>
      <c r="AC469" s="32"/>
      <c r="AD469" s="32"/>
    </row>
    <row r="470" spans="24:30" ht="14.25" customHeight="1">
      <c r="X470" s="30"/>
      <c r="Z470" s="31"/>
      <c r="AA470" s="31"/>
      <c r="AB470" s="32"/>
      <c r="AC470" s="32"/>
      <c r="AD470" s="32"/>
    </row>
    <row r="471" spans="24:30" ht="14.25" customHeight="1">
      <c r="X471" s="30"/>
      <c r="Z471" s="31"/>
      <c r="AA471" s="31"/>
      <c r="AB471" s="32"/>
      <c r="AC471" s="32"/>
      <c r="AD471" s="32"/>
    </row>
    <row r="472" spans="24:30" ht="14.25" customHeight="1">
      <c r="X472" s="30"/>
      <c r="Z472" s="31"/>
      <c r="AA472" s="31"/>
      <c r="AB472" s="32"/>
      <c r="AC472" s="32"/>
      <c r="AD472" s="32"/>
    </row>
    <row r="473" spans="24:30" ht="14.25" customHeight="1">
      <c r="X473" s="30"/>
      <c r="Z473" s="31"/>
      <c r="AA473" s="31"/>
      <c r="AB473" s="32"/>
      <c r="AC473" s="32"/>
      <c r="AD473" s="32"/>
    </row>
    <row r="474" spans="24:30" ht="14.25" customHeight="1">
      <c r="X474" s="30"/>
      <c r="Z474" s="31"/>
      <c r="AA474" s="31"/>
      <c r="AB474" s="32"/>
      <c r="AC474" s="32"/>
      <c r="AD474" s="32"/>
    </row>
    <row r="475" spans="24:30" ht="14.25" customHeight="1">
      <c r="X475" s="30"/>
      <c r="Z475" s="31"/>
      <c r="AA475" s="31"/>
      <c r="AB475" s="32"/>
      <c r="AC475" s="32"/>
      <c r="AD475" s="32"/>
    </row>
    <row r="476" spans="24:30" ht="14.25" customHeight="1">
      <c r="X476" s="30"/>
      <c r="Z476" s="31"/>
      <c r="AA476" s="31"/>
      <c r="AB476" s="32"/>
      <c r="AC476" s="32"/>
      <c r="AD476" s="32"/>
    </row>
    <row r="477" spans="24:30" ht="14.25" customHeight="1">
      <c r="X477" s="30"/>
      <c r="Z477" s="31"/>
      <c r="AA477" s="31"/>
      <c r="AB477" s="32"/>
      <c r="AC477" s="32"/>
      <c r="AD477" s="32"/>
    </row>
    <row r="478" spans="24:30" ht="14.25" customHeight="1">
      <c r="X478" s="30"/>
      <c r="Z478" s="31"/>
      <c r="AA478" s="31"/>
      <c r="AB478" s="32"/>
      <c r="AC478" s="32"/>
      <c r="AD478" s="32"/>
    </row>
    <row r="479" spans="24:30" ht="14.25" customHeight="1">
      <c r="X479" s="30"/>
      <c r="Z479" s="31"/>
      <c r="AA479" s="31"/>
      <c r="AB479" s="32"/>
      <c r="AC479" s="32"/>
      <c r="AD479" s="32"/>
    </row>
    <row r="480" spans="24:30" ht="14.25" customHeight="1">
      <c r="X480" s="30"/>
      <c r="Z480" s="31"/>
      <c r="AA480" s="31"/>
      <c r="AB480" s="32"/>
      <c r="AC480" s="32"/>
      <c r="AD480" s="32"/>
    </row>
    <row r="481" spans="24:30" ht="14.25" customHeight="1">
      <c r="X481" s="30"/>
      <c r="Z481" s="31"/>
      <c r="AA481" s="31"/>
      <c r="AB481" s="32"/>
      <c r="AC481" s="32"/>
      <c r="AD481" s="32"/>
    </row>
    <row r="482" spans="24:30" ht="14.25" customHeight="1">
      <c r="X482" s="30"/>
      <c r="Z482" s="31"/>
      <c r="AA482" s="31"/>
      <c r="AB482" s="32"/>
      <c r="AC482" s="32"/>
      <c r="AD482" s="32"/>
    </row>
    <row r="483" spans="24:30" ht="14.25" customHeight="1">
      <c r="X483" s="30"/>
      <c r="Z483" s="31"/>
      <c r="AA483" s="31"/>
      <c r="AB483" s="32"/>
      <c r="AC483" s="32"/>
      <c r="AD483" s="32"/>
    </row>
    <row r="484" spans="24:30" ht="14.25" customHeight="1">
      <c r="X484" s="30"/>
      <c r="Z484" s="31"/>
      <c r="AA484" s="31"/>
      <c r="AB484" s="32"/>
      <c r="AC484" s="32"/>
      <c r="AD484" s="32"/>
    </row>
    <row r="485" spans="24:30" ht="14.25" customHeight="1">
      <c r="X485" s="30"/>
      <c r="Z485" s="31"/>
      <c r="AA485" s="31"/>
      <c r="AB485" s="32"/>
      <c r="AC485" s="32"/>
      <c r="AD485" s="32"/>
    </row>
    <row r="486" spans="24:30" ht="14.25" customHeight="1">
      <c r="X486" s="30"/>
      <c r="Z486" s="31"/>
      <c r="AA486" s="31"/>
      <c r="AB486" s="32"/>
      <c r="AC486" s="32"/>
      <c r="AD486" s="32"/>
    </row>
    <row r="487" spans="24:30" ht="14.25" customHeight="1">
      <c r="X487" s="30"/>
      <c r="Z487" s="31"/>
      <c r="AA487" s="31"/>
      <c r="AB487" s="32"/>
      <c r="AC487" s="32"/>
      <c r="AD487" s="32"/>
    </row>
    <row r="488" spans="24:30" ht="14.25" customHeight="1">
      <c r="X488" s="30"/>
      <c r="Z488" s="31"/>
      <c r="AA488" s="31"/>
      <c r="AB488" s="32"/>
      <c r="AC488" s="32"/>
      <c r="AD488" s="32"/>
    </row>
    <row r="489" spans="24:30" ht="14.25" customHeight="1">
      <c r="X489" s="30"/>
      <c r="Z489" s="31"/>
      <c r="AA489" s="31"/>
      <c r="AB489" s="32"/>
      <c r="AC489" s="32"/>
      <c r="AD489" s="32"/>
    </row>
    <row r="490" spans="24:30" ht="14.25" customHeight="1">
      <c r="X490" s="30"/>
      <c r="Z490" s="31"/>
      <c r="AA490" s="31"/>
      <c r="AB490" s="32"/>
      <c r="AC490" s="32"/>
      <c r="AD490" s="32"/>
    </row>
    <row r="491" spans="24:30" ht="14.25" customHeight="1">
      <c r="X491" s="30"/>
      <c r="Z491" s="31"/>
      <c r="AA491" s="31"/>
      <c r="AB491" s="32"/>
      <c r="AC491" s="32"/>
      <c r="AD491" s="32"/>
    </row>
    <row r="492" spans="24:30" ht="14.25" customHeight="1">
      <c r="X492" s="30"/>
      <c r="Z492" s="31"/>
      <c r="AA492" s="31"/>
      <c r="AB492" s="32"/>
      <c r="AC492" s="32"/>
      <c r="AD492" s="32"/>
    </row>
    <row r="493" spans="24:30" ht="14.25" customHeight="1">
      <c r="X493" s="30"/>
      <c r="Z493" s="31"/>
      <c r="AA493" s="31"/>
      <c r="AB493" s="32"/>
      <c r="AC493" s="32"/>
      <c r="AD493" s="32"/>
    </row>
    <row r="494" spans="24:30" ht="14.25" customHeight="1">
      <c r="X494" s="30"/>
      <c r="Z494" s="31"/>
      <c r="AA494" s="31"/>
      <c r="AB494" s="32"/>
      <c r="AC494" s="32"/>
      <c r="AD494" s="32"/>
    </row>
    <row r="495" spans="24:30" ht="14.25" customHeight="1">
      <c r="X495" s="30"/>
      <c r="Z495" s="31"/>
      <c r="AA495" s="31"/>
      <c r="AB495" s="32"/>
      <c r="AC495" s="32"/>
      <c r="AD495" s="32"/>
    </row>
    <row r="496" spans="24:30" ht="14.25" customHeight="1">
      <c r="X496" s="30"/>
      <c r="Z496" s="31"/>
      <c r="AA496" s="31"/>
      <c r="AB496" s="32"/>
      <c r="AC496" s="32"/>
      <c r="AD496" s="32"/>
    </row>
    <row r="497" spans="24:30" ht="14.25" customHeight="1">
      <c r="X497" s="30"/>
      <c r="Z497" s="31"/>
      <c r="AA497" s="31"/>
      <c r="AB497" s="32"/>
      <c r="AC497" s="32"/>
      <c r="AD497" s="32"/>
    </row>
    <row r="498" spans="24:30" ht="14.25" customHeight="1">
      <c r="X498" s="30"/>
      <c r="Z498" s="31"/>
      <c r="AA498" s="31"/>
      <c r="AB498" s="32"/>
      <c r="AC498" s="32"/>
      <c r="AD498" s="32"/>
    </row>
    <row r="499" spans="24:30" ht="14.25" customHeight="1">
      <c r="X499" s="30"/>
      <c r="Z499" s="31"/>
      <c r="AA499" s="31"/>
      <c r="AB499" s="32"/>
      <c r="AC499" s="32"/>
      <c r="AD499" s="32"/>
    </row>
    <row r="500" spans="24:30" ht="14.25" customHeight="1">
      <c r="X500" s="30"/>
      <c r="Z500" s="31"/>
      <c r="AA500" s="31"/>
      <c r="AB500" s="32"/>
      <c r="AC500" s="32"/>
      <c r="AD500" s="32"/>
    </row>
    <row r="501" spans="24:30" ht="14.25" customHeight="1">
      <c r="X501" s="30"/>
      <c r="Z501" s="31"/>
      <c r="AA501" s="31"/>
      <c r="AB501" s="32"/>
      <c r="AC501" s="32"/>
      <c r="AD501" s="32"/>
    </row>
    <row r="502" spans="24:30" ht="14.25" customHeight="1">
      <c r="X502" s="30"/>
      <c r="Z502" s="31"/>
      <c r="AA502" s="31"/>
      <c r="AB502" s="32"/>
      <c r="AC502" s="32"/>
      <c r="AD502" s="32"/>
    </row>
    <row r="503" spans="24:30" ht="14.25" customHeight="1">
      <c r="X503" s="30"/>
      <c r="Z503" s="31"/>
      <c r="AA503" s="31"/>
      <c r="AB503" s="32"/>
      <c r="AC503" s="32"/>
      <c r="AD503" s="32"/>
    </row>
    <row r="504" spans="24:30" ht="14.25" customHeight="1">
      <c r="X504" s="30"/>
      <c r="Z504" s="31"/>
      <c r="AA504" s="31"/>
      <c r="AB504" s="32"/>
      <c r="AC504" s="32"/>
      <c r="AD504" s="32"/>
    </row>
    <row r="505" spans="24:30" ht="14.25" customHeight="1">
      <c r="X505" s="30"/>
      <c r="Z505" s="31"/>
      <c r="AA505" s="31"/>
      <c r="AB505" s="32"/>
      <c r="AC505" s="32"/>
      <c r="AD505" s="32"/>
    </row>
    <row r="506" spans="24:30" ht="14.25" customHeight="1">
      <c r="X506" s="30"/>
      <c r="Z506" s="31"/>
      <c r="AA506" s="31"/>
      <c r="AB506" s="32"/>
      <c r="AC506" s="32"/>
      <c r="AD506" s="32"/>
    </row>
    <row r="507" spans="24:30" ht="14.25" customHeight="1">
      <c r="X507" s="30"/>
      <c r="Z507" s="31"/>
      <c r="AA507" s="31"/>
      <c r="AB507" s="32"/>
      <c r="AC507" s="32"/>
      <c r="AD507" s="32"/>
    </row>
    <row r="508" spans="24:30" ht="14.25" customHeight="1">
      <c r="X508" s="30"/>
      <c r="Z508" s="31"/>
      <c r="AA508" s="31"/>
      <c r="AB508" s="32"/>
      <c r="AC508" s="32"/>
      <c r="AD508" s="32"/>
    </row>
    <row r="509" spans="24:30" ht="14.25" customHeight="1">
      <c r="X509" s="30"/>
      <c r="Z509" s="31"/>
      <c r="AA509" s="31"/>
      <c r="AB509" s="32"/>
      <c r="AC509" s="32"/>
      <c r="AD509" s="32"/>
    </row>
    <row r="510" spans="24:30" ht="14.25" customHeight="1">
      <c r="X510" s="30"/>
      <c r="Z510" s="31"/>
      <c r="AA510" s="31"/>
      <c r="AB510" s="32"/>
      <c r="AC510" s="32"/>
      <c r="AD510" s="32"/>
    </row>
    <row r="511" spans="24:30" ht="14.25" customHeight="1">
      <c r="X511" s="30"/>
      <c r="Z511" s="31"/>
      <c r="AA511" s="31"/>
      <c r="AB511" s="32"/>
      <c r="AC511" s="32"/>
      <c r="AD511" s="32"/>
    </row>
    <row r="512" spans="24:30" ht="14.25" customHeight="1">
      <c r="X512" s="30"/>
      <c r="Z512" s="31"/>
      <c r="AA512" s="31"/>
      <c r="AB512" s="32"/>
      <c r="AC512" s="32"/>
      <c r="AD512" s="32"/>
    </row>
    <row r="513" spans="24:30" ht="14.25" customHeight="1">
      <c r="X513" s="30"/>
      <c r="Z513" s="31"/>
      <c r="AA513" s="31"/>
      <c r="AB513" s="32"/>
      <c r="AC513" s="32"/>
      <c r="AD513" s="32"/>
    </row>
    <row r="514" spans="24:30" ht="14.25" customHeight="1">
      <c r="X514" s="30"/>
      <c r="Z514" s="31"/>
      <c r="AA514" s="31"/>
      <c r="AB514" s="32"/>
      <c r="AC514" s="32"/>
      <c r="AD514" s="32"/>
    </row>
    <row r="515" spans="24:30" ht="14.25" customHeight="1">
      <c r="X515" s="30"/>
      <c r="Z515" s="31"/>
      <c r="AA515" s="31"/>
      <c r="AB515" s="32"/>
      <c r="AC515" s="32"/>
      <c r="AD515" s="32"/>
    </row>
    <row r="516" spans="24:30" ht="14.25" customHeight="1">
      <c r="X516" s="30"/>
      <c r="Z516" s="31"/>
      <c r="AA516" s="31"/>
      <c r="AB516" s="32"/>
      <c r="AC516" s="32"/>
      <c r="AD516" s="32"/>
    </row>
    <row r="517" spans="24:30" ht="14.25" customHeight="1">
      <c r="X517" s="30"/>
      <c r="Z517" s="31"/>
      <c r="AA517" s="31"/>
      <c r="AB517" s="32"/>
      <c r="AC517" s="32"/>
      <c r="AD517" s="32"/>
    </row>
    <row r="518" spans="24:30" ht="14.25" customHeight="1">
      <c r="X518" s="30"/>
      <c r="Z518" s="31"/>
      <c r="AA518" s="31"/>
      <c r="AB518" s="32"/>
      <c r="AC518" s="32"/>
      <c r="AD518" s="32"/>
    </row>
    <row r="519" spans="24:30" ht="14.25" customHeight="1">
      <c r="X519" s="30"/>
      <c r="Z519" s="31"/>
      <c r="AA519" s="31"/>
      <c r="AB519" s="32"/>
      <c r="AC519" s="32"/>
      <c r="AD519" s="32"/>
    </row>
    <row r="520" spans="24:30" ht="14.25" customHeight="1">
      <c r="X520" s="30"/>
      <c r="Z520" s="31"/>
      <c r="AA520" s="31"/>
      <c r="AB520" s="32"/>
      <c r="AC520" s="32"/>
      <c r="AD520" s="32"/>
    </row>
    <row r="521" spans="24:30" ht="14.25" customHeight="1">
      <c r="X521" s="30"/>
      <c r="Z521" s="31"/>
      <c r="AA521" s="31"/>
      <c r="AB521" s="32"/>
      <c r="AC521" s="32"/>
      <c r="AD521" s="32"/>
    </row>
    <row r="522" spans="24:30" ht="14.25" customHeight="1">
      <c r="X522" s="30"/>
      <c r="Z522" s="31"/>
      <c r="AA522" s="31"/>
      <c r="AB522" s="32"/>
      <c r="AC522" s="32"/>
      <c r="AD522" s="32"/>
    </row>
    <row r="523" spans="24:30" ht="14.25" customHeight="1">
      <c r="X523" s="30"/>
      <c r="Z523" s="31"/>
      <c r="AA523" s="31"/>
      <c r="AB523" s="32"/>
      <c r="AC523" s="32"/>
      <c r="AD523" s="32"/>
    </row>
    <row r="524" spans="24:30" ht="14.25" customHeight="1">
      <c r="X524" s="30"/>
      <c r="Z524" s="31"/>
      <c r="AA524" s="31"/>
      <c r="AB524" s="32"/>
      <c r="AC524" s="32"/>
      <c r="AD524" s="32"/>
    </row>
    <row r="525" spans="24:30" ht="14.25" customHeight="1">
      <c r="X525" s="30"/>
      <c r="Z525" s="31"/>
      <c r="AA525" s="31"/>
      <c r="AB525" s="32"/>
      <c r="AC525" s="32"/>
      <c r="AD525" s="32"/>
    </row>
    <row r="526" spans="24:30" ht="14.25" customHeight="1">
      <c r="X526" s="30"/>
      <c r="Z526" s="31"/>
      <c r="AA526" s="31"/>
      <c r="AB526" s="32"/>
      <c r="AC526" s="32"/>
      <c r="AD526" s="32"/>
    </row>
    <row r="527" spans="24:30" ht="14.25" customHeight="1">
      <c r="X527" s="30"/>
      <c r="Z527" s="31"/>
      <c r="AA527" s="31"/>
      <c r="AB527" s="32"/>
      <c r="AC527" s="32"/>
      <c r="AD527" s="32"/>
    </row>
    <row r="528" spans="24:30" ht="14.25" customHeight="1">
      <c r="X528" s="30"/>
      <c r="Z528" s="31"/>
      <c r="AA528" s="31"/>
      <c r="AB528" s="32"/>
      <c r="AC528" s="32"/>
      <c r="AD528" s="32"/>
    </row>
    <row r="529" spans="24:30" ht="14.25" customHeight="1">
      <c r="X529" s="30"/>
      <c r="Z529" s="31"/>
      <c r="AA529" s="31"/>
      <c r="AB529" s="32"/>
      <c r="AC529" s="32"/>
      <c r="AD529" s="32"/>
    </row>
    <row r="530" spans="24:30" ht="14.25" customHeight="1">
      <c r="X530" s="30"/>
      <c r="Z530" s="31"/>
      <c r="AA530" s="31"/>
      <c r="AB530" s="32"/>
      <c r="AC530" s="32"/>
      <c r="AD530" s="32"/>
    </row>
    <row r="531" spans="24:30" ht="14.25" customHeight="1">
      <c r="X531" s="30"/>
      <c r="Z531" s="31"/>
      <c r="AA531" s="31"/>
      <c r="AB531" s="32"/>
      <c r="AC531" s="32"/>
      <c r="AD531" s="32"/>
    </row>
    <row r="532" spans="24:30" ht="14.25" customHeight="1">
      <c r="X532" s="30"/>
      <c r="Z532" s="31"/>
      <c r="AA532" s="31"/>
      <c r="AB532" s="32"/>
      <c r="AC532" s="32"/>
      <c r="AD532" s="32"/>
    </row>
    <row r="533" spans="24:30" ht="14.25" customHeight="1">
      <c r="X533" s="30"/>
      <c r="Z533" s="31"/>
      <c r="AA533" s="31"/>
      <c r="AB533" s="32"/>
      <c r="AC533" s="32"/>
      <c r="AD533" s="32"/>
    </row>
    <row r="534" spans="24:30" ht="14.25" customHeight="1">
      <c r="X534" s="30"/>
      <c r="Z534" s="31"/>
      <c r="AA534" s="31"/>
      <c r="AB534" s="32"/>
      <c r="AC534" s="32"/>
      <c r="AD534" s="32"/>
    </row>
    <row r="535" spans="24:30" ht="14.25" customHeight="1">
      <c r="X535" s="30"/>
      <c r="Z535" s="31"/>
      <c r="AA535" s="31"/>
      <c r="AB535" s="32"/>
      <c r="AC535" s="32"/>
      <c r="AD535" s="32"/>
    </row>
    <row r="536" spans="24:30" ht="14.25" customHeight="1">
      <c r="X536" s="30"/>
      <c r="Z536" s="31"/>
      <c r="AA536" s="31"/>
      <c r="AB536" s="32"/>
      <c r="AC536" s="32"/>
      <c r="AD536" s="32"/>
    </row>
    <row r="537" spans="24:30" ht="14.25" customHeight="1">
      <c r="X537" s="30"/>
      <c r="Z537" s="31"/>
      <c r="AA537" s="31"/>
      <c r="AB537" s="32"/>
      <c r="AC537" s="32"/>
      <c r="AD537" s="32"/>
    </row>
    <row r="538" spans="24:30" ht="14.25" customHeight="1">
      <c r="X538" s="30"/>
      <c r="Z538" s="31"/>
      <c r="AA538" s="31"/>
      <c r="AB538" s="32"/>
      <c r="AC538" s="32"/>
      <c r="AD538" s="32"/>
    </row>
    <row r="539" spans="24:30" ht="14.25" customHeight="1">
      <c r="X539" s="30"/>
      <c r="Z539" s="31"/>
      <c r="AA539" s="31"/>
      <c r="AB539" s="32"/>
      <c r="AC539" s="32"/>
      <c r="AD539" s="32"/>
    </row>
    <row r="540" spans="24:30" ht="14.25" customHeight="1">
      <c r="X540" s="30"/>
      <c r="Z540" s="31"/>
      <c r="AA540" s="31"/>
      <c r="AB540" s="32"/>
      <c r="AC540" s="32"/>
      <c r="AD540" s="32"/>
    </row>
    <row r="541" spans="24:30" ht="14.25" customHeight="1">
      <c r="X541" s="30"/>
      <c r="Z541" s="31"/>
      <c r="AA541" s="31"/>
      <c r="AB541" s="32"/>
      <c r="AC541" s="32"/>
      <c r="AD541" s="32"/>
    </row>
    <row r="542" spans="24:30" ht="14.25" customHeight="1">
      <c r="X542" s="30"/>
      <c r="Z542" s="31"/>
      <c r="AA542" s="31"/>
      <c r="AB542" s="32"/>
      <c r="AC542" s="32"/>
      <c r="AD542" s="32"/>
    </row>
    <row r="543" spans="24:30" ht="14.25" customHeight="1">
      <c r="X543" s="30"/>
      <c r="Z543" s="31"/>
      <c r="AA543" s="31"/>
      <c r="AB543" s="32"/>
      <c r="AC543" s="32"/>
      <c r="AD543" s="32"/>
    </row>
    <row r="544" spans="24:30" ht="14.25" customHeight="1">
      <c r="X544" s="30"/>
      <c r="Z544" s="31"/>
      <c r="AA544" s="31"/>
      <c r="AB544" s="32"/>
      <c r="AC544" s="32"/>
      <c r="AD544" s="32"/>
    </row>
    <row r="545" spans="24:30" ht="14.25" customHeight="1">
      <c r="X545" s="30"/>
      <c r="Z545" s="31"/>
      <c r="AA545" s="31"/>
      <c r="AB545" s="32"/>
      <c r="AC545" s="32"/>
      <c r="AD545" s="32"/>
    </row>
    <row r="546" spans="24:30" ht="14.25" customHeight="1">
      <c r="X546" s="30"/>
      <c r="Z546" s="31"/>
      <c r="AA546" s="31"/>
      <c r="AB546" s="32"/>
      <c r="AC546" s="32"/>
      <c r="AD546" s="32"/>
    </row>
    <row r="547" spans="24:30" ht="14.25" customHeight="1">
      <c r="X547" s="30"/>
      <c r="Z547" s="31"/>
      <c r="AA547" s="31"/>
      <c r="AB547" s="32"/>
      <c r="AC547" s="32"/>
      <c r="AD547" s="32"/>
    </row>
    <row r="548" spans="24:30" ht="14.25" customHeight="1">
      <c r="X548" s="30"/>
      <c r="Z548" s="31"/>
      <c r="AA548" s="31"/>
      <c r="AB548" s="32"/>
      <c r="AC548" s="32"/>
      <c r="AD548" s="32"/>
    </row>
    <row r="549" spans="24:30" ht="14.25" customHeight="1">
      <c r="X549" s="30"/>
      <c r="Z549" s="31"/>
      <c r="AA549" s="31"/>
      <c r="AB549" s="32"/>
      <c r="AC549" s="32"/>
      <c r="AD549" s="32"/>
    </row>
    <row r="550" spans="24:30" ht="14.25" customHeight="1">
      <c r="X550" s="30"/>
      <c r="Z550" s="31"/>
      <c r="AA550" s="31"/>
      <c r="AB550" s="32"/>
      <c r="AC550" s="32"/>
      <c r="AD550" s="32"/>
    </row>
    <row r="551" spans="24:30" ht="14.25" customHeight="1">
      <c r="X551" s="30"/>
      <c r="Z551" s="31"/>
      <c r="AA551" s="31"/>
      <c r="AB551" s="32"/>
      <c r="AC551" s="32"/>
      <c r="AD551" s="32"/>
    </row>
    <row r="552" spans="24:30" ht="14.25" customHeight="1">
      <c r="X552" s="30"/>
      <c r="Z552" s="31"/>
      <c r="AA552" s="31"/>
      <c r="AB552" s="32"/>
      <c r="AC552" s="32"/>
      <c r="AD552" s="32"/>
    </row>
    <row r="553" spans="24:30" ht="14.25" customHeight="1">
      <c r="X553" s="30"/>
      <c r="Z553" s="31"/>
      <c r="AA553" s="31"/>
      <c r="AB553" s="32"/>
      <c r="AC553" s="32"/>
      <c r="AD553" s="32"/>
    </row>
    <row r="554" spans="24:30" ht="14.25" customHeight="1">
      <c r="X554" s="30"/>
      <c r="Z554" s="31"/>
      <c r="AA554" s="31"/>
      <c r="AB554" s="32"/>
      <c r="AC554" s="32"/>
      <c r="AD554" s="32"/>
    </row>
    <row r="555" spans="24:30" ht="14.25" customHeight="1">
      <c r="X555" s="30"/>
      <c r="Z555" s="31"/>
      <c r="AA555" s="31"/>
      <c r="AB555" s="32"/>
      <c r="AC555" s="32"/>
      <c r="AD555" s="32"/>
    </row>
    <row r="556" spans="24:30" ht="14.25" customHeight="1">
      <c r="X556" s="30"/>
      <c r="Z556" s="31"/>
      <c r="AA556" s="31"/>
      <c r="AB556" s="32"/>
      <c r="AC556" s="32"/>
      <c r="AD556" s="32"/>
    </row>
    <row r="557" spans="24:30" ht="14.25" customHeight="1">
      <c r="X557" s="30"/>
      <c r="Z557" s="31"/>
      <c r="AA557" s="31"/>
      <c r="AB557" s="32"/>
      <c r="AC557" s="32"/>
      <c r="AD557" s="32"/>
    </row>
    <row r="558" spans="24:30" ht="14.25" customHeight="1">
      <c r="X558" s="30"/>
      <c r="Z558" s="31"/>
      <c r="AA558" s="31"/>
      <c r="AB558" s="32"/>
      <c r="AC558" s="32"/>
      <c r="AD558" s="32"/>
    </row>
    <row r="559" spans="24:30" ht="14.25" customHeight="1">
      <c r="X559" s="30"/>
      <c r="Z559" s="31"/>
      <c r="AA559" s="31"/>
      <c r="AB559" s="32"/>
      <c r="AC559" s="32"/>
      <c r="AD559" s="32"/>
    </row>
    <row r="560" spans="24:30" ht="14.25" customHeight="1">
      <c r="X560" s="30"/>
      <c r="Z560" s="31"/>
      <c r="AA560" s="31"/>
      <c r="AB560" s="32"/>
      <c r="AC560" s="32"/>
      <c r="AD560" s="32"/>
    </row>
    <row r="561" spans="24:30" ht="14.25" customHeight="1">
      <c r="X561" s="30"/>
      <c r="Z561" s="31"/>
      <c r="AA561" s="31"/>
      <c r="AB561" s="32"/>
      <c r="AC561" s="32"/>
      <c r="AD561" s="32"/>
    </row>
    <row r="562" spans="24:30" ht="14.25" customHeight="1">
      <c r="X562" s="30"/>
      <c r="Z562" s="31"/>
      <c r="AA562" s="31"/>
      <c r="AB562" s="32"/>
      <c r="AC562" s="32"/>
      <c r="AD562" s="32"/>
    </row>
    <row r="563" spans="24:30" ht="14.25" customHeight="1">
      <c r="X563" s="30"/>
      <c r="Z563" s="31"/>
      <c r="AA563" s="31"/>
      <c r="AB563" s="32"/>
      <c r="AC563" s="32"/>
      <c r="AD563" s="32"/>
    </row>
    <row r="564" spans="24:30" ht="14.25" customHeight="1">
      <c r="X564" s="30"/>
      <c r="Z564" s="31"/>
      <c r="AA564" s="31"/>
      <c r="AB564" s="32"/>
      <c r="AC564" s="32"/>
      <c r="AD564" s="32"/>
    </row>
    <row r="565" spans="24:30" ht="14.25" customHeight="1">
      <c r="X565" s="30"/>
      <c r="Z565" s="31"/>
      <c r="AA565" s="31"/>
      <c r="AB565" s="32"/>
      <c r="AC565" s="32"/>
      <c r="AD565" s="32"/>
    </row>
    <row r="566" spans="24:30" ht="14.25" customHeight="1">
      <c r="X566" s="30"/>
      <c r="Z566" s="31"/>
      <c r="AA566" s="31"/>
      <c r="AB566" s="32"/>
      <c r="AC566" s="32"/>
      <c r="AD566" s="32"/>
    </row>
    <row r="567" spans="24:30" ht="14.25" customHeight="1">
      <c r="X567" s="30"/>
      <c r="Z567" s="31"/>
      <c r="AA567" s="31"/>
      <c r="AB567" s="32"/>
      <c r="AC567" s="32"/>
      <c r="AD567" s="32"/>
    </row>
    <row r="568" spans="24:30" ht="14.25" customHeight="1">
      <c r="X568" s="30"/>
      <c r="Z568" s="31"/>
      <c r="AA568" s="31"/>
      <c r="AB568" s="32"/>
      <c r="AC568" s="32"/>
      <c r="AD568" s="32"/>
    </row>
    <row r="569" spans="24:30" ht="14.25" customHeight="1">
      <c r="X569" s="30"/>
      <c r="Z569" s="31"/>
      <c r="AA569" s="31"/>
      <c r="AB569" s="32"/>
      <c r="AC569" s="32"/>
      <c r="AD569" s="32"/>
    </row>
    <row r="570" spans="24:30" ht="14.25" customHeight="1">
      <c r="X570" s="30"/>
      <c r="Z570" s="31"/>
      <c r="AA570" s="31"/>
      <c r="AB570" s="32"/>
      <c r="AC570" s="32"/>
      <c r="AD570" s="32"/>
    </row>
    <row r="571" spans="24:30" ht="14.25" customHeight="1">
      <c r="X571" s="30"/>
      <c r="Z571" s="31"/>
      <c r="AA571" s="31"/>
      <c r="AB571" s="32"/>
      <c r="AC571" s="32"/>
      <c r="AD571" s="32"/>
    </row>
    <row r="572" spans="24:30" ht="14.25" customHeight="1">
      <c r="X572" s="30"/>
      <c r="Z572" s="31"/>
      <c r="AA572" s="31"/>
      <c r="AB572" s="32"/>
      <c r="AC572" s="32"/>
      <c r="AD572" s="32"/>
    </row>
    <row r="573" spans="24:30" ht="14.25" customHeight="1">
      <c r="X573" s="30"/>
      <c r="Z573" s="31"/>
      <c r="AA573" s="31"/>
      <c r="AB573" s="32"/>
      <c r="AC573" s="32"/>
      <c r="AD573" s="32"/>
    </row>
    <row r="574" spans="24:30" ht="14.25" customHeight="1">
      <c r="X574" s="30"/>
      <c r="Z574" s="31"/>
      <c r="AA574" s="31"/>
      <c r="AB574" s="32"/>
      <c r="AC574" s="32"/>
      <c r="AD574" s="32"/>
    </row>
    <row r="575" spans="24:30" ht="14.25" customHeight="1">
      <c r="X575" s="30"/>
      <c r="Z575" s="31"/>
      <c r="AA575" s="31"/>
      <c r="AB575" s="32"/>
      <c r="AC575" s="32"/>
      <c r="AD575" s="32"/>
    </row>
    <row r="576" spans="24:30" ht="14.25" customHeight="1">
      <c r="X576" s="30"/>
      <c r="Z576" s="31"/>
      <c r="AA576" s="31"/>
      <c r="AB576" s="32"/>
      <c r="AC576" s="32"/>
      <c r="AD576" s="32"/>
    </row>
    <row r="577" spans="24:30" ht="14.25" customHeight="1">
      <c r="X577" s="30"/>
      <c r="Z577" s="31"/>
      <c r="AA577" s="31"/>
      <c r="AB577" s="32"/>
      <c r="AC577" s="32"/>
      <c r="AD577" s="32"/>
    </row>
    <row r="578" spans="24:30" ht="14.25" customHeight="1">
      <c r="X578" s="30"/>
      <c r="Z578" s="31"/>
      <c r="AA578" s="31"/>
      <c r="AB578" s="32"/>
      <c r="AC578" s="32"/>
      <c r="AD578" s="32"/>
    </row>
    <row r="579" spans="24:30" ht="14.25" customHeight="1">
      <c r="X579" s="30"/>
      <c r="Z579" s="31"/>
      <c r="AA579" s="31"/>
      <c r="AB579" s="32"/>
      <c r="AC579" s="32"/>
      <c r="AD579" s="32"/>
    </row>
    <row r="580" spans="24:30" ht="14.25" customHeight="1">
      <c r="X580" s="30"/>
      <c r="Z580" s="31"/>
      <c r="AA580" s="31"/>
      <c r="AB580" s="32"/>
      <c r="AC580" s="32"/>
      <c r="AD580" s="32"/>
    </row>
    <row r="581" spans="24:30" ht="14.25" customHeight="1">
      <c r="X581" s="30"/>
      <c r="Z581" s="31"/>
      <c r="AA581" s="31"/>
      <c r="AB581" s="32"/>
      <c r="AC581" s="32"/>
      <c r="AD581" s="32"/>
    </row>
    <row r="582" spans="24:30" ht="14.25" customHeight="1">
      <c r="X582" s="30"/>
      <c r="Z582" s="31"/>
      <c r="AA582" s="31"/>
      <c r="AB582" s="32"/>
      <c r="AC582" s="32"/>
      <c r="AD582" s="32"/>
    </row>
    <row r="583" spans="24:30" ht="14.25" customHeight="1">
      <c r="X583" s="30"/>
      <c r="Z583" s="31"/>
      <c r="AA583" s="31"/>
      <c r="AB583" s="32"/>
      <c r="AC583" s="32"/>
      <c r="AD583" s="32"/>
    </row>
    <row r="584" spans="24:30" ht="14.25" customHeight="1">
      <c r="X584" s="30"/>
      <c r="Z584" s="31"/>
      <c r="AA584" s="31"/>
      <c r="AB584" s="32"/>
      <c r="AC584" s="32"/>
      <c r="AD584" s="32"/>
    </row>
    <row r="585" spans="24:30" ht="14.25" customHeight="1">
      <c r="X585" s="30"/>
      <c r="Z585" s="31"/>
      <c r="AA585" s="31"/>
      <c r="AB585" s="32"/>
      <c r="AC585" s="32"/>
      <c r="AD585" s="32"/>
    </row>
    <row r="586" spans="24:30" ht="14.25" customHeight="1">
      <c r="X586" s="30"/>
      <c r="Z586" s="31"/>
      <c r="AA586" s="31"/>
      <c r="AB586" s="32"/>
      <c r="AC586" s="32"/>
      <c r="AD586" s="32"/>
    </row>
    <row r="587" spans="24:30" ht="14.25" customHeight="1">
      <c r="X587" s="30"/>
      <c r="Z587" s="31"/>
      <c r="AA587" s="31"/>
      <c r="AB587" s="32"/>
      <c r="AC587" s="32"/>
      <c r="AD587" s="32"/>
    </row>
    <row r="588" spans="24:30" ht="14.25" customHeight="1">
      <c r="X588" s="30"/>
      <c r="Z588" s="31"/>
      <c r="AA588" s="31"/>
      <c r="AB588" s="32"/>
      <c r="AC588" s="32"/>
      <c r="AD588" s="32"/>
    </row>
    <row r="589" spans="24:30" ht="14.25" customHeight="1">
      <c r="X589" s="30"/>
      <c r="Z589" s="31"/>
      <c r="AA589" s="31"/>
      <c r="AB589" s="32"/>
      <c r="AC589" s="32"/>
      <c r="AD589" s="32"/>
    </row>
    <row r="590" spans="24:30" ht="14.25" customHeight="1">
      <c r="X590" s="30"/>
      <c r="Z590" s="31"/>
      <c r="AA590" s="31"/>
      <c r="AB590" s="32"/>
      <c r="AC590" s="32"/>
      <c r="AD590" s="32"/>
    </row>
    <row r="591" spans="24:30" ht="14.25" customHeight="1">
      <c r="X591" s="30"/>
      <c r="Z591" s="31"/>
      <c r="AA591" s="31"/>
      <c r="AB591" s="32"/>
      <c r="AC591" s="32"/>
      <c r="AD591" s="32"/>
    </row>
    <row r="592" spans="24:30" ht="14.25" customHeight="1">
      <c r="X592" s="30"/>
      <c r="Z592" s="31"/>
      <c r="AA592" s="31"/>
      <c r="AB592" s="32"/>
      <c r="AC592" s="32"/>
      <c r="AD592" s="32"/>
    </row>
    <row r="593" spans="24:30" ht="14.25" customHeight="1">
      <c r="X593" s="30"/>
      <c r="Z593" s="31"/>
      <c r="AA593" s="31"/>
      <c r="AB593" s="32"/>
      <c r="AC593" s="32"/>
      <c r="AD593" s="32"/>
    </row>
    <row r="594" spans="24:30" ht="14.25" customHeight="1">
      <c r="X594" s="30"/>
      <c r="Z594" s="31"/>
      <c r="AA594" s="31"/>
      <c r="AB594" s="32"/>
      <c r="AC594" s="32"/>
      <c r="AD594" s="32"/>
    </row>
    <row r="595" spans="24:30" ht="14.25" customHeight="1">
      <c r="X595" s="30"/>
      <c r="Z595" s="31"/>
      <c r="AA595" s="31"/>
      <c r="AB595" s="32"/>
      <c r="AC595" s="32"/>
      <c r="AD595" s="32"/>
    </row>
    <row r="596" spans="24:30" ht="14.25" customHeight="1">
      <c r="X596" s="30"/>
      <c r="Z596" s="31"/>
      <c r="AA596" s="31"/>
      <c r="AB596" s="32"/>
      <c r="AC596" s="32"/>
      <c r="AD596" s="32"/>
    </row>
    <row r="597" spans="24:30" ht="14.25" customHeight="1">
      <c r="X597" s="30"/>
      <c r="Z597" s="31"/>
      <c r="AA597" s="31"/>
      <c r="AB597" s="32"/>
      <c r="AC597" s="32"/>
      <c r="AD597" s="32"/>
    </row>
    <row r="598" spans="24:30" ht="14.25" customHeight="1">
      <c r="X598" s="30"/>
      <c r="Z598" s="31"/>
      <c r="AA598" s="31"/>
      <c r="AB598" s="32"/>
      <c r="AC598" s="32"/>
      <c r="AD598" s="32"/>
    </row>
    <row r="599" spans="24:30" ht="14.25" customHeight="1">
      <c r="X599" s="30"/>
      <c r="Z599" s="31"/>
      <c r="AA599" s="31"/>
      <c r="AB599" s="32"/>
      <c r="AC599" s="32"/>
      <c r="AD599" s="32"/>
    </row>
    <row r="600" spans="24:30" ht="14.25" customHeight="1">
      <c r="X600" s="30"/>
      <c r="Z600" s="31"/>
      <c r="AA600" s="31"/>
      <c r="AB600" s="32"/>
      <c r="AC600" s="32"/>
      <c r="AD600" s="32"/>
    </row>
    <row r="601" spans="24:30" ht="14.25" customHeight="1">
      <c r="X601" s="30"/>
      <c r="Z601" s="31"/>
      <c r="AA601" s="31"/>
      <c r="AB601" s="32"/>
      <c r="AC601" s="32"/>
      <c r="AD601" s="32"/>
    </row>
    <row r="602" spans="24:30" ht="14.25" customHeight="1">
      <c r="X602" s="30"/>
      <c r="Z602" s="31"/>
      <c r="AA602" s="31"/>
      <c r="AB602" s="32"/>
      <c r="AC602" s="32"/>
      <c r="AD602" s="32"/>
    </row>
    <row r="603" spans="24:30" ht="14.25" customHeight="1">
      <c r="X603" s="30"/>
      <c r="Z603" s="31"/>
      <c r="AA603" s="31"/>
      <c r="AB603" s="32"/>
      <c r="AC603" s="32"/>
      <c r="AD603" s="32"/>
    </row>
    <row r="604" spans="24:30" ht="14.25" customHeight="1">
      <c r="X604" s="30"/>
      <c r="Z604" s="31"/>
      <c r="AA604" s="31"/>
      <c r="AB604" s="32"/>
      <c r="AC604" s="32"/>
      <c r="AD604" s="32"/>
    </row>
    <row r="605" spans="24:30" ht="14.25" customHeight="1">
      <c r="X605" s="30"/>
      <c r="Z605" s="31"/>
      <c r="AA605" s="31"/>
      <c r="AB605" s="32"/>
      <c r="AC605" s="32"/>
      <c r="AD605" s="32"/>
    </row>
    <row r="606" spans="24:30" ht="14.25" customHeight="1">
      <c r="X606" s="30"/>
      <c r="Z606" s="31"/>
      <c r="AA606" s="31"/>
      <c r="AB606" s="32"/>
      <c r="AC606" s="32"/>
      <c r="AD606" s="32"/>
    </row>
    <row r="607" spans="24:30" ht="14.25" customHeight="1">
      <c r="X607" s="30"/>
      <c r="Z607" s="31"/>
      <c r="AA607" s="31"/>
      <c r="AB607" s="32"/>
      <c r="AC607" s="32"/>
      <c r="AD607" s="32"/>
    </row>
    <row r="608" spans="24:30" ht="14.25" customHeight="1">
      <c r="X608" s="30"/>
      <c r="Z608" s="31"/>
      <c r="AA608" s="31"/>
      <c r="AB608" s="32"/>
      <c r="AC608" s="32"/>
      <c r="AD608" s="32"/>
    </row>
    <row r="609" spans="24:30" ht="14.25" customHeight="1">
      <c r="X609" s="30"/>
      <c r="Z609" s="31"/>
      <c r="AA609" s="31"/>
      <c r="AB609" s="32"/>
      <c r="AC609" s="32"/>
      <c r="AD609" s="32"/>
    </row>
    <row r="610" spans="24:30" ht="14.25" customHeight="1">
      <c r="X610" s="30"/>
      <c r="Z610" s="31"/>
      <c r="AA610" s="31"/>
      <c r="AB610" s="32"/>
      <c r="AC610" s="32"/>
      <c r="AD610" s="32"/>
    </row>
    <row r="611" spans="24:30" ht="14.25" customHeight="1">
      <c r="X611" s="30"/>
      <c r="Z611" s="31"/>
      <c r="AA611" s="31"/>
      <c r="AB611" s="32"/>
      <c r="AC611" s="32"/>
      <c r="AD611" s="32"/>
    </row>
    <row r="612" spans="24:30" ht="14.25" customHeight="1">
      <c r="X612" s="30"/>
      <c r="Z612" s="31"/>
      <c r="AA612" s="31"/>
      <c r="AB612" s="32"/>
      <c r="AC612" s="32"/>
      <c r="AD612" s="32"/>
    </row>
    <row r="613" spans="24:30" ht="14.25" customHeight="1">
      <c r="X613" s="30"/>
      <c r="Z613" s="31"/>
      <c r="AA613" s="31"/>
      <c r="AB613" s="32"/>
      <c r="AC613" s="32"/>
      <c r="AD613" s="32"/>
    </row>
    <row r="614" spans="24:30" ht="14.25" customHeight="1">
      <c r="X614" s="30"/>
      <c r="Z614" s="31"/>
      <c r="AA614" s="31"/>
      <c r="AB614" s="32"/>
      <c r="AC614" s="32"/>
      <c r="AD614" s="32"/>
    </row>
    <row r="615" spans="24:30" ht="14.25" customHeight="1">
      <c r="X615" s="30"/>
      <c r="Z615" s="31"/>
      <c r="AA615" s="31"/>
      <c r="AB615" s="32"/>
      <c r="AC615" s="32"/>
      <c r="AD615" s="32"/>
    </row>
    <row r="616" spans="24:30" ht="14.25" customHeight="1">
      <c r="X616" s="30"/>
      <c r="Z616" s="31"/>
      <c r="AA616" s="31"/>
      <c r="AB616" s="32"/>
      <c r="AC616" s="32"/>
      <c r="AD616" s="32"/>
    </row>
    <row r="617" spans="24:30" ht="14.25" customHeight="1">
      <c r="X617" s="30"/>
      <c r="Z617" s="31"/>
      <c r="AA617" s="31"/>
      <c r="AB617" s="32"/>
      <c r="AC617" s="32"/>
      <c r="AD617" s="32"/>
    </row>
    <row r="618" spans="24:30" ht="14.25" customHeight="1">
      <c r="X618" s="30"/>
      <c r="Z618" s="31"/>
      <c r="AA618" s="31"/>
      <c r="AB618" s="32"/>
      <c r="AC618" s="32"/>
      <c r="AD618" s="32"/>
    </row>
    <row r="619" spans="24:30" ht="14.25" customHeight="1">
      <c r="X619" s="30"/>
      <c r="Z619" s="31"/>
      <c r="AA619" s="31"/>
      <c r="AB619" s="32"/>
      <c r="AC619" s="32"/>
      <c r="AD619" s="32"/>
    </row>
    <row r="620" spans="24:30" ht="14.25" customHeight="1">
      <c r="X620" s="30"/>
      <c r="Z620" s="31"/>
      <c r="AA620" s="31"/>
      <c r="AB620" s="32"/>
      <c r="AC620" s="32"/>
      <c r="AD620" s="32"/>
    </row>
    <row r="621" spans="24:30" ht="14.25" customHeight="1">
      <c r="X621" s="30"/>
      <c r="Z621" s="31"/>
      <c r="AA621" s="31"/>
      <c r="AB621" s="32"/>
      <c r="AC621" s="32"/>
      <c r="AD621" s="32"/>
    </row>
    <row r="622" spans="24:30" ht="14.25" customHeight="1">
      <c r="X622" s="30"/>
      <c r="Z622" s="31"/>
      <c r="AA622" s="31"/>
      <c r="AB622" s="32"/>
      <c r="AC622" s="32"/>
      <c r="AD622" s="32"/>
    </row>
    <row r="623" spans="24:30" ht="14.25" customHeight="1">
      <c r="X623" s="30"/>
      <c r="Z623" s="31"/>
      <c r="AA623" s="31"/>
      <c r="AB623" s="32"/>
      <c r="AC623" s="32"/>
      <c r="AD623" s="32"/>
    </row>
    <row r="624" spans="24:30" ht="14.25" customHeight="1">
      <c r="X624" s="30"/>
      <c r="Z624" s="31"/>
      <c r="AA624" s="31"/>
      <c r="AB624" s="32"/>
      <c r="AC624" s="32"/>
      <c r="AD624" s="32"/>
    </row>
    <row r="625" spans="24:30" ht="14.25" customHeight="1">
      <c r="X625" s="30"/>
      <c r="Z625" s="31"/>
      <c r="AA625" s="31"/>
      <c r="AB625" s="32"/>
      <c r="AC625" s="32"/>
      <c r="AD625" s="32"/>
    </row>
    <row r="626" spans="24:30" ht="14.25" customHeight="1">
      <c r="X626" s="30"/>
      <c r="Z626" s="31"/>
      <c r="AA626" s="31"/>
      <c r="AB626" s="32"/>
      <c r="AC626" s="32"/>
      <c r="AD626" s="32"/>
    </row>
    <row r="627" spans="24:30" ht="14.25" customHeight="1">
      <c r="X627" s="30"/>
      <c r="Z627" s="31"/>
      <c r="AA627" s="31"/>
      <c r="AB627" s="32"/>
      <c r="AC627" s="32"/>
      <c r="AD627" s="32"/>
    </row>
    <row r="628" spans="24:30" ht="14.25" customHeight="1">
      <c r="X628" s="30"/>
      <c r="Z628" s="31"/>
      <c r="AA628" s="31"/>
      <c r="AB628" s="32"/>
      <c r="AC628" s="32"/>
      <c r="AD628" s="32"/>
    </row>
    <row r="629" spans="24:30" ht="14.25" customHeight="1">
      <c r="X629" s="30"/>
      <c r="Z629" s="31"/>
      <c r="AA629" s="31"/>
      <c r="AB629" s="32"/>
      <c r="AC629" s="32"/>
      <c r="AD629" s="32"/>
    </row>
    <row r="630" spans="24:30" ht="14.25" customHeight="1">
      <c r="X630" s="30"/>
      <c r="Z630" s="31"/>
      <c r="AA630" s="31"/>
      <c r="AB630" s="32"/>
      <c r="AC630" s="32"/>
      <c r="AD630" s="32"/>
    </row>
    <row r="631" spans="24:30" ht="14.25" customHeight="1">
      <c r="X631" s="30"/>
      <c r="Z631" s="31"/>
      <c r="AA631" s="31"/>
      <c r="AB631" s="32"/>
      <c r="AC631" s="32"/>
      <c r="AD631" s="32"/>
    </row>
    <row r="632" spans="24:30" ht="14.25" customHeight="1">
      <c r="X632" s="30"/>
      <c r="Z632" s="31"/>
      <c r="AA632" s="31"/>
      <c r="AB632" s="32"/>
      <c r="AC632" s="32"/>
      <c r="AD632" s="32"/>
    </row>
    <row r="633" spans="24:30" ht="14.25" customHeight="1">
      <c r="X633" s="30"/>
      <c r="Z633" s="31"/>
      <c r="AA633" s="31"/>
      <c r="AB633" s="32"/>
      <c r="AC633" s="32"/>
      <c r="AD633" s="32"/>
    </row>
    <row r="634" spans="24:30" ht="14.25" customHeight="1">
      <c r="X634" s="30"/>
      <c r="Z634" s="31"/>
      <c r="AA634" s="31"/>
      <c r="AB634" s="32"/>
      <c r="AC634" s="32"/>
      <c r="AD634" s="32"/>
    </row>
    <row r="635" spans="24:30" ht="14.25" customHeight="1">
      <c r="X635" s="30"/>
      <c r="Z635" s="31"/>
      <c r="AA635" s="31"/>
      <c r="AB635" s="32"/>
      <c r="AC635" s="32"/>
      <c r="AD635" s="32"/>
    </row>
    <row r="636" spans="24:30" ht="14.25" customHeight="1">
      <c r="X636" s="30"/>
      <c r="Z636" s="31"/>
      <c r="AA636" s="31"/>
      <c r="AB636" s="32"/>
      <c r="AC636" s="32"/>
      <c r="AD636" s="32"/>
    </row>
    <row r="637" spans="24:30" ht="14.25" customHeight="1">
      <c r="X637" s="30"/>
      <c r="Z637" s="31"/>
      <c r="AA637" s="31"/>
      <c r="AB637" s="32"/>
      <c r="AC637" s="32"/>
      <c r="AD637" s="32"/>
    </row>
    <row r="638" spans="24:30" ht="14.25" customHeight="1">
      <c r="X638" s="30"/>
      <c r="Z638" s="31"/>
      <c r="AA638" s="31"/>
      <c r="AB638" s="32"/>
      <c r="AC638" s="32"/>
      <c r="AD638" s="32"/>
    </row>
    <row r="639" spans="24:30" ht="14.25" customHeight="1">
      <c r="X639" s="30"/>
      <c r="Z639" s="31"/>
      <c r="AA639" s="31"/>
      <c r="AB639" s="32"/>
      <c r="AC639" s="32"/>
      <c r="AD639" s="32"/>
    </row>
    <row r="640" spans="24:30" ht="14.25" customHeight="1">
      <c r="X640" s="30"/>
      <c r="Z640" s="31"/>
      <c r="AA640" s="31"/>
      <c r="AB640" s="32"/>
      <c r="AC640" s="32"/>
      <c r="AD640" s="32"/>
    </row>
    <row r="641" spans="24:30" ht="14.25" customHeight="1">
      <c r="X641" s="30"/>
      <c r="Z641" s="31"/>
      <c r="AA641" s="31"/>
      <c r="AB641" s="32"/>
      <c r="AC641" s="32"/>
      <c r="AD641" s="32"/>
    </row>
    <row r="642" spans="24:30" ht="14.25" customHeight="1">
      <c r="X642" s="30"/>
      <c r="Z642" s="31"/>
      <c r="AA642" s="31"/>
      <c r="AB642" s="32"/>
      <c r="AC642" s="32"/>
      <c r="AD642" s="32"/>
    </row>
    <row r="643" spans="24:30" ht="14.25" customHeight="1">
      <c r="X643" s="30"/>
      <c r="Z643" s="31"/>
      <c r="AA643" s="31"/>
      <c r="AB643" s="32"/>
      <c r="AC643" s="32"/>
      <c r="AD643" s="32"/>
    </row>
    <row r="644" spans="24:30" ht="14.25" customHeight="1">
      <c r="X644" s="30"/>
      <c r="Z644" s="31"/>
      <c r="AA644" s="31"/>
      <c r="AB644" s="32"/>
      <c r="AC644" s="32"/>
      <c r="AD644" s="32"/>
    </row>
    <row r="645" spans="24:30" ht="14.25" customHeight="1">
      <c r="X645" s="30"/>
      <c r="Z645" s="31"/>
      <c r="AA645" s="31"/>
      <c r="AB645" s="32"/>
      <c r="AC645" s="32"/>
      <c r="AD645" s="32"/>
    </row>
    <row r="646" spans="24:30" ht="14.25" customHeight="1">
      <c r="X646" s="30"/>
      <c r="Z646" s="31"/>
      <c r="AA646" s="31"/>
      <c r="AB646" s="32"/>
      <c r="AC646" s="32"/>
      <c r="AD646" s="32"/>
    </row>
    <row r="647" spans="24:30" ht="14.25" customHeight="1">
      <c r="X647" s="30"/>
      <c r="Z647" s="31"/>
      <c r="AA647" s="31"/>
      <c r="AB647" s="32"/>
      <c r="AC647" s="32"/>
      <c r="AD647" s="32"/>
    </row>
    <row r="648" spans="24:30" ht="14.25" customHeight="1">
      <c r="X648" s="30"/>
      <c r="Z648" s="31"/>
      <c r="AA648" s="31"/>
      <c r="AB648" s="32"/>
      <c r="AC648" s="32"/>
      <c r="AD648" s="32"/>
    </row>
    <row r="649" spans="24:30" ht="14.25" customHeight="1">
      <c r="X649" s="30"/>
      <c r="Z649" s="31"/>
      <c r="AA649" s="31"/>
      <c r="AB649" s="32"/>
      <c r="AC649" s="32"/>
      <c r="AD649" s="32"/>
    </row>
    <row r="650" spans="24:30" ht="14.25" customHeight="1">
      <c r="X650" s="30"/>
      <c r="Z650" s="31"/>
      <c r="AA650" s="31"/>
      <c r="AB650" s="32"/>
      <c r="AC650" s="32"/>
      <c r="AD650" s="32"/>
    </row>
    <row r="651" spans="24:30" ht="14.25" customHeight="1">
      <c r="X651" s="30"/>
      <c r="Z651" s="31"/>
      <c r="AA651" s="31"/>
      <c r="AB651" s="32"/>
      <c r="AC651" s="32"/>
      <c r="AD651" s="32"/>
    </row>
    <row r="652" spans="24:30" ht="14.25" customHeight="1">
      <c r="X652" s="30"/>
      <c r="Z652" s="31"/>
      <c r="AA652" s="31"/>
      <c r="AB652" s="32"/>
      <c r="AC652" s="32"/>
      <c r="AD652" s="32"/>
    </row>
    <row r="653" spans="24:30" ht="14.25" customHeight="1">
      <c r="X653" s="30"/>
      <c r="Z653" s="31"/>
      <c r="AA653" s="31"/>
      <c r="AB653" s="32"/>
      <c r="AC653" s="32"/>
      <c r="AD653" s="32"/>
    </row>
    <row r="654" spans="24:30" ht="14.25" customHeight="1">
      <c r="X654" s="30"/>
      <c r="Z654" s="31"/>
      <c r="AA654" s="31"/>
      <c r="AB654" s="32"/>
      <c r="AC654" s="32"/>
      <c r="AD654" s="32"/>
    </row>
    <row r="655" spans="24:30" ht="14.25" customHeight="1">
      <c r="X655" s="30"/>
      <c r="Z655" s="31"/>
      <c r="AA655" s="31"/>
      <c r="AB655" s="32"/>
      <c r="AC655" s="32"/>
      <c r="AD655" s="32"/>
    </row>
    <row r="656" spans="24:30" ht="14.25" customHeight="1">
      <c r="X656" s="30"/>
      <c r="Z656" s="31"/>
      <c r="AA656" s="31"/>
      <c r="AB656" s="32"/>
      <c r="AC656" s="32"/>
      <c r="AD656" s="32"/>
    </row>
    <row r="657" spans="24:30" ht="14.25" customHeight="1">
      <c r="X657" s="30"/>
      <c r="Z657" s="31"/>
      <c r="AA657" s="31"/>
      <c r="AB657" s="32"/>
      <c r="AC657" s="32"/>
      <c r="AD657" s="32"/>
    </row>
    <row r="658" spans="24:30" ht="14.25" customHeight="1">
      <c r="X658" s="30"/>
      <c r="Z658" s="31"/>
      <c r="AA658" s="31"/>
      <c r="AB658" s="32"/>
      <c r="AC658" s="32"/>
      <c r="AD658" s="32"/>
    </row>
    <row r="659" spans="24:30" ht="14.25" customHeight="1">
      <c r="X659" s="30"/>
      <c r="Z659" s="31"/>
      <c r="AA659" s="31"/>
      <c r="AB659" s="32"/>
      <c r="AC659" s="32"/>
      <c r="AD659" s="32"/>
    </row>
    <row r="660" spans="24:30" ht="14.25" customHeight="1">
      <c r="X660" s="30"/>
      <c r="Z660" s="31"/>
      <c r="AA660" s="31"/>
      <c r="AB660" s="32"/>
      <c r="AC660" s="32"/>
      <c r="AD660" s="32"/>
    </row>
    <row r="661" spans="24:30" ht="14.25" customHeight="1">
      <c r="X661" s="30"/>
      <c r="Z661" s="31"/>
      <c r="AA661" s="31"/>
      <c r="AB661" s="32"/>
      <c r="AC661" s="32"/>
      <c r="AD661" s="32"/>
    </row>
    <row r="662" spans="24:30" ht="14.25" customHeight="1">
      <c r="X662" s="30"/>
      <c r="Z662" s="31"/>
      <c r="AA662" s="31"/>
      <c r="AB662" s="32"/>
      <c r="AC662" s="32"/>
      <c r="AD662" s="32"/>
    </row>
    <row r="663" spans="24:30" ht="14.25" customHeight="1">
      <c r="X663" s="30"/>
      <c r="Z663" s="31"/>
      <c r="AA663" s="31"/>
      <c r="AB663" s="32"/>
      <c r="AC663" s="32"/>
      <c r="AD663" s="32"/>
    </row>
    <row r="664" spans="24:30" ht="14.25" customHeight="1">
      <c r="X664" s="30"/>
      <c r="Z664" s="31"/>
      <c r="AA664" s="31"/>
      <c r="AB664" s="32"/>
      <c r="AC664" s="32"/>
      <c r="AD664" s="32"/>
    </row>
    <row r="665" spans="24:30" ht="14.25" customHeight="1">
      <c r="X665" s="30"/>
      <c r="Z665" s="31"/>
      <c r="AA665" s="31"/>
      <c r="AB665" s="32"/>
      <c r="AC665" s="32"/>
      <c r="AD665" s="32"/>
    </row>
    <row r="666" spans="24:30" ht="14.25" customHeight="1">
      <c r="X666" s="30"/>
      <c r="Z666" s="31"/>
      <c r="AA666" s="31"/>
      <c r="AB666" s="32"/>
      <c r="AC666" s="32"/>
      <c r="AD666" s="32"/>
    </row>
    <row r="667" spans="24:30" ht="14.25" customHeight="1">
      <c r="X667" s="30"/>
      <c r="Z667" s="31"/>
      <c r="AA667" s="31"/>
      <c r="AB667" s="32"/>
      <c r="AC667" s="32"/>
      <c r="AD667" s="32"/>
    </row>
    <row r="668" spans="24:30" ht="14.25" customHeight="1">
      <c r="X668" s="30"/>
      <c r="Z668" s="31"/>
      <c r="AA668" s="31"/>
      <c r="AB668" s="32"/>
      <c r="AC668" s="32"/>
      <c r="AD668" s="32"/>
    </row>
    <row r="669" spans="24:30" ht="14.25" customHeight="1">
      <c r="X669" s="30"/>
      <c r="Z669" s="31"/>
      <c r="AA669" s="31"/>
      <c r="AB669" s="32"/>
      <c r="AC669" s="32"/>
      <c r="AD669" s="32"/>
    </row>
    <row r="670" spans="24:30" ht="14.25" customHeight="1">
      <c r="X670" s="30"/>
      <c r="Z670" s="31"/>
      <c r="AA670" s="31"/>
      <c r="AB670" s="32"/>
      <c r="AC670" s="32"/>
      <c r="AD670" s="32"/>
    </row>
    <row r="671" spans="24:30" ht="14.25" customHeight="1">
      <c r="X671" s="30"/>
      <c r="Z671" s="31"/>
      <c r="AA671" s="31"/>
      <c r="AB671" s="32"/>
      <c r="AC671" s="32"/>
      <c r="AD671" s="32"/>
    </row>
    <row r="672" spans="24:30" ht="14.25" customHeight="1">
      <c r="X672" s="30"/>
      <c r="Z672" s="31"/>
      <c r="AA672" s="31"/>
      <c r="AB672" s="32"/>
      <c r="AC672" s="32"/>
      <c r="AD672" s="32"/>
    </row>
    <row r="673" spans="24:30" ht="14.25" customHeight="1">
      <c r="X673" s="30"/>
      <c r="Z673" s="31"/>
      <c r="AA673" s="31"/>
      <c r="AB673" s="32"/>
      <c r="AC673" s="32"/>
      <c r="AD673" s="32"/>
    </row>
    <row r="674" spans="24:30" ht="14.25" customHeight="1">
      <c r="X674" s="30"/>
      <c r="Z674" s="31"/>
      <c r="AA674" s="31"/>
      <c r="AB674" s="32"/>
      <c r="AC674" s="32"/>
      <c r="AD674" s="32"/>
    </row>
    <row r="675" spans="24:30" ht="14.25" customHeight="1">
      <c r="X675" s="30"/>
      <c r="Z675" s="31"/>
      <c r="AA675" s="31"/>
      <c r="AB675" s="32"/>
      <c r="AC675" s="32"/>
      <c r="AD675" s="32"/>
    </row>
    <row r="676" spans="24:30" ht="14.25" customHeight="1">
      <c r="X676" s="30"/>
      <c r="Z676" s="31"/>
      <c r="AA676" s="31"/>
      <c r="AB676" s="32"/>
      <c r="AC676" s="32"/>
      <c r="AD676" s="32"/>
    </row>
    <row r="677" spans="24:30" ht="14.25" customHeight="1">
      <c r="X677" s="30"/>
      <c r="Z677" s="31"/>
      <c r="AA677" s="31"/>
      <c r="AB677" s="32"/>
      <c r="AC677" s="32"/>
      <c r="AD677" s="32"/>
    </row>
    <row r="678" spans="24:30" ht="14.25" customHeight="1">
      <c r="X678" s="30"/>
      <c r="Z678" s="31"/>
      <c r="AA678" s="31"/>
      <c r="AB678" s="32"/>
      <c r="AC678" s="32"/>
      <c r="AD678" s="32"/>
    </row>
    <row r="679" spans="24:30" ht="14.25" customHeight="1">
      <c r="X679" s="30"/>
      <c r="Z679" s="31"/>
      <c r="AA679" s="31"/>
      <c r="AB679" s="32"/>
      <c r="AC679" s="32"/>
      <c r="AD679" s="32"/>
    </row>
    <row r="680" spans="24:30" ht="14.25" customHeight="1">
      <c r="X680" s="30"/>
      <c r="Z680" s="31"/>
      <c r="AA680" s="31"/>
      <c r="AB680" s="32"/>
      <c r="AC680" s="32"/>
      <c r="AD680" s="32"/>
    </row>
    <row r="681" spans="24:30" ht="14.25" customHeight="1">
      <c r="X681" s="30"/>
      <c r="Z681" s="31"/>
      <c r="AA681" s="31"/>
      <c r="AB681" s="32"/>
      <c r="AC681" s="32"/>
      <c r="AD681" s="32"/>
    </row>
    <row r="682" spans="24:30" ht="14.25" customHeight="1">
      <c r="X682" s="30"/>
      <c r="Z682" s="31"/>
      <c r="AA682" s="31"/>
      <c r="AB682" s="32"/>
      <c r="AC682" s="32"/>
      <c r="AD682" s="32"/>
    </row>
    <row r="683" spans="24:30" ht="14.25" customHeight="1">
      <c r="X683" s="30"/>
      <c r="Z683" s="31"/>
      <c r="AA683" s="31"/>
      <c r="AB683" s="32"/>
      <c r="AC683" s="32"/>
      <c r="AD683" s="32"/>
    </row>
    <row r="684" spans="24:30" ht="14.25" customHeight="1">
      <c r="X684" s="30"/>
      <c r="Z684" s="31"/>
      <c r="AA684" s="31"/>
      <c r="AB684" s="32"/>
      <c r="AC684" s="32"/>
      <c r="AD684" s="32"/>
    </row>
    <row r="685" spans="24:30" ht="14.25" customHeight="1">
      <c r="X685" s="30"/>
      <c r="Z685" s="31"/>
      <c r="AA685" s="31"/>
      <c r="AB685" s="32"/>
      <c r="AC685" s="32"/>
      <c r="AD685" s="32"/>
    </row>
    <row r="686" spans="24:30" ht="14.25" customHeight="1">
      <c r="X686" s="30"/>
      <c r="Z686" s="31"/>
      <c r="AA686" s="31"/>
      <c r="AB686" s="32"/>
      <c r="AC686" s="32"/>
      <c r="AD686" s="32"/>
    </row>
    <row r="687" spans="24:30" ht="14.25" customHeight="1">
      <c r="X687" s="30"/>
      <c r="Z687" s="31"/>
      <c r="AA687" s="31"/>
      <c r="AB687" s="32"/>
      <c r="AC687" s="32"/>
      <c r="AD687" s="32"/>
    </row>
    <row r="688" spans="24:30" ht="14.25" customHeight="1">
      <c r="X688" s="30"/>
      <c r="Z688" s="31"/>
      <c r="AA688" s="31"/>
      <c r="AB688" s="32"/>
      <c r="AC688" s="32"/>
      <c r="AD688" s="32"/>
    </row>
    <row r="689" spans="24:30" ht="14.25" customHeight="1">
      <c r="X689" s="30"/>
      <c r="Z689" s="31"/>
      <c r="AA689" s="31"/>
      <c r="AB689" s="32"/>
      <c r="AC689" s="32"/>
      <c r="AD689" s="32"/>
    </row>
    <row r="690" spans="24:30" ht="14.25" customHeight="1">
      <c r="X690" s="30"/>
      <c r="Z690" s="31"/>
      <c r="AA690" s="31"/>
      <c r="AB690" s="32"/>
      <c r="AC690" s="32"/>
      <c r="AD690" s="32"/>
    </row>
    <row r="691" spans="24:30" ht="14.25" customHeight="1">
      <c r="X691" s="30"/>
      <c r="Z691" s="31"/>
      <c r="AA691" s="31"/>
      <c r="AB691" s="32"/>
      <c r="AC691" s="32"/>
      <c r="AD691" s="32"/>
    </row>
    <row r="692" spans="24:30" ht="14.25" customHeight="1">
      <c r="X692" s="30"/>
      <c r="Z692" s="31"/>
      <c r="AA692" s="31"/>
      <c r="AB692" s="32"/>
      <c r="AC692" s="32"/>
      <c r="AD692" s="32"/>
    </row>
    <row r="693" spans="24:30" ht="14.25" customHeight="1">
      <c r="X693" s="30"/>
      <c r="Z693" s="31"/>
      <c r="AA693" s="31"/>
      <c r="AB693" s="32"/>
      <c r="AC693" s="32"/>
      <c r="AD693" s="32"/>
    </row>
    <row r="694" spans="24:30" ht="14.25" customHeight="1">
      <c r="X694" s="30"/>
      <c r="Z694" s="31"/>
      <c r="AA694" s="31"/>
      <c r="AB694" s="32"/>
      <c r="AC694" s="32"/>
      <c r="AD694" s="32"/>
    </row>
    <row r="695" spans="24:30" ht="14.25" customHeight="1">
      <c r="X695" s="30"/>
      <c r="Z695" s="31"/>
      <c r="AA695" s="31"/>
      <c r="AB695" s="32"/>
      <c r="AC695" s="32"/>
      <c r="AD695" s="32"/>
    </row>
    <row r="696" spans="24:30" ht="14.25" customHeight="1">
      <c r="X696" s="30"/>
      <c r="Z696" s="31"/>
      <c r="AA696" s="31"/>
      <c r="AB696" s="32"/>
      <c r="AC696" s="32"/>
      <c r="AD696" s="32"/>
    </row>
    <row r="697" spans="24:30" ht="14.25" customHeight="1">
      <c r="X697" s="30"/>
      <c r="Z697" s="31"/>
      <c r="AA697" s="31"/>
      <c r="AB697" s="32"/>
      <c r="AC697" s="32"/>
      <c r="AD697" s="32"/>
    </row>
    <row r="698" spans="24:30" ht="14.25" customHeight="1">
      <c r="X698" s="30"/>
      <c r="Z698" s="31"/>
      <c r="AA698" s="31"/>
      <c r="AB698" s="32"/>
      <c r="AC698" s="32"/>
      <c r="AD698" s="32"/>
    </row>
    <row r="699" spans="24:30" ht="14.25" customHeight="1">
      <c r="X699" s="30"/>
      <c r="Z699" s="31"/>
      <c r="AA699" s="31"/>
      <c r="AB699" s="32"/>
      <c r="AC699" s="32"/>
      <c r="AD699" s="32"/>
    </row>
    <row r="700" spans="24:30" ht="14.25" customHeight="1">
      <c r="X700" s="30"/>
      <c r="Z700" s="31"/>
      <c r="AA700" s="31"/>
      <c r="AB700" s="32"/>
      <c r="AC700" s="32"/>
      <c r="AD700" s="32"/>
    </row>
    <row r="701" spans="24:30" ht="14.25" customHeight="1">
      <c r="X701" s="30"/>
      <c r="Z701" s="31"/>
      <c r="AA701" s="31"/>
      <c r="AB701" s="32"/>
      <c r="AC701" s="32"/>
      <c r="AD701" s="32"/>
    </row>
    <row r="702" spans="24:30" ht="14.25" customHeight="1">
      <c r="X702" s="30"/>
      <c r="Z702" s="31"/>
      <c r="AA702" s="31"/>
      <c r="AB702" s="32"/>
      <c r="AC702" s="32"/>
      <c r="AD702" s="32"/>
    </row>
    <row r="703" spans="24:30" ht="14.25" customHeight="1">
      <c r="X703" s="30"/>
      <c r="Z703" s="31"/>
      <c r="AA703" s="31"/>
      <c r="AB703" s="32"/>
      <c r="AC703" s="32"/>
      <c r="AD703" s="32"/>
    </row>
    <row r="704" spans="24:30" ht="14.25" customHeight="1">
      <c r="X704" s="30"/>
      <c r="Z704" s="31"/>
      <c r="AA704" s="31"/>
      <c r="AB704" s="32"/>
      <c r="AC704" s="32"/>
      <c r="AD704" s="32"/>
    </row>
    <row r="705" spans="24:30" ht="14.25" customHeight="1">
      <c r="X705" s="30"/>
      <c r="Z705" s="31"/>
      <c r="AA705" s="31"/>
      <c r="AB705" s="32"/>
      <c r="AC705" s="32"/>
      <c r="AD705" s="32"/>
    </row>
    <row r="706" spans="24:30" ht="14.25" customHeight="1">
      <c r="X706" s="30"/>
      <c r="Z706" s="31"/>
      <c r="AA706" s="31"/>
      <c r="AB706" s="32"/>
      <c r="AC706" s="32"/>
      <c r="AD706" s="32"/>
    </row>
    <row r="707" spans="24:30" ht="14.25" customHeight="1">
      <c r="X707" s="30"/>
      <c r="Z707" s="31"/>
      <c r="AA707" s="31"/>
      <c r="AB707" s="32"/>
      <c r="AC707" s="32"/>
      <c r="AD707" s="32"/>
    </row>
    <row r="708" spans="24:30" ht="14.25" customHeight="1">
      <c r="X708" s="30"/>
      <c r="Z708" s="31"/>
      <c r="AA708" s="31"/>
      <c r="AB708" s="32"/>
      <c r="AC708" s="32"/>
      <c r="AD708" s="32"/>
    </row>
    <row r="709" spans="24:30" ht="14.25" customHeight="1">
      <c r="X709" s="30"/>
      <c r="Z709" s="31"/>
      <c r="AA709" s="31"/>
      <c r="AB709" s="32"/>
      <c r="AC709" s="32"/>
      <c r="AD709" s="32"/>
    </row>
    <row r="710" spans="24:30" ht="14.25" customHeight="1">
      <c r="X710" s="30"/>
      <c r="Z710" s="31"/>
      <c r="AA710" s="31"/>
      <c r="AB710" s="32"/>
      <c r="AC710" s="32"/>
      <c r="AD710" s="32"/>
    </row>
    <row r="711" spans="24:30" ht="14.25" customHeight="1">
      <c r="X711" s="30"/>
      <c r="Z711" s="31"/>
      <c r="AA711" s="31"/>
      <c r="AB711" s="32"/>
      <c r="AC711" s="32"/>
      <c r="AD711" s="32"/>
    </row>
    <row r="712" spans="24:30" ht="14.25" customHeight="1">
      <c r="X712" s="30"/>
      <c r="Z712" s="31"/>
      <c r="AA712" s="31"/>
      <c r="AB712" s="32"/>
      <c r="AC712" s="32"/>
      <c r="AD712" s="32"/>
    </row>
    <row r="713" spans="24:30" ht="14.25" customHeight="1">
      <c r="X713" s="30"/>
      <c r="Z713" s="31"/>
      <c r="AA713" s="31"/>
      <c r="AB713" s="32"/>
      <c r="AC713" s="32"/>
      <c r="AD713" s="32"/>
    </row>
    <row r="714" spans="24:30" ht="14.25" customHeight="1">
      <c r="X714" s="30"/>
      <c r="Z714" s="31"/>
      <c r="AA714" s="31"/>
      <c r="AB714" s="32"/>
      <c r="AC714" s="32"/>
      <c r="AD714" s="32"/>
    </row>
    <row r="715" spans="24:30" ht="14.25" customHeight="1">
      <c r="X715" s="30"/>
      <c r="Z715" s="31"/>
      <c r="AA715" s="31"/>
      <c r="AB715" s="32"/>
      <c r="AC715" s="32"/>
      <c r="AD715" s="32"/>
    </row>
    <row r="716" spans="24:30" ht="14.25" customHeight="1">
      <c r="X716" s="30"/>
      <c r="Z716" s="31"/>
      <c r="AA716" s="31"/>
      <c r="AB716" s="32"/>
      <c r="AC716" s="32"/>
      <c r="AD716" s="32"/>
    </row>
    <row r="717" spans="24:30" ht="14.25" customHeight="1">
      <c r="X717" s="30"/>
      <c r="Z717" s="31"/>
      <c r="AA717" s="31"/>
      <c r="AB717" s="32"/>
      <c r="AC717" s="32"/>
      <c r="AD717" s="32"/>
    </row>
    <row r="718" spans="24:30" ht="14.25" customHeight="1">
      <c r="X718" s="30"/>
      <c r="Z718" s="31"/>
      <c r="AA718" s="31"/>
      <c r="AB718" s="32"/>
      <c r="AC718" s="32"/>
      <c r="AD718" s="32"/>
    </row>
    <row r="719" spans="24:30" ht="14.25" customHeight="1">
      <c r="X719" s="30"/>
      <c r="Z719" s="31"/>
      <c r="AA719" s="31"/>
      <c r="AB719" s="32"/>
      <c r="AC719" s="32"/>
      <c r="AD719" s="32"/>
    </row>
    <row r="720" spans="24:30" ht="14.25" customHeight="1">
      <c r="X720" s="30"/>
      <c r="Z720" s="31"/>
      <c r="AA720" s="31"/>
      <c r="AB720" s="32"/>
      <c r="AC720" s="32"/>
      <c r="AD720" s="32"/>
    </row>
    <row r="721" spans="24:30" ht="14.25" customHeight="1">
      <c r="X721" s="30"/>
      <c r="Z721" s="31"/>
      <c r="AA721" s="31"/>
      <c r="AB721" s="32"/>
      <c r="AC721" s="32"/>
      <c r="AD721" s="32"/>
    </row>
    <row r="722" spans="24:30" ht="14.25" customHeight="1">
      <c r="X722" s="30"/>
      <c r="Z722" s="31"/>
      <c r="AA722" s="31"/>
      <c r="AB722" s="32"/>
      <c r="AC722" s="32"/>
      <c r="AD722" s="32"/>
    </row>
    <row r="723" spans="24:30" ht="14.25" customHeight="1">
      <c r="X723" s="30"/>
      <c r="Z723" s="31"/>
      <c r="AA723" s="31"/>
      <c r="AB723" s="32"/>
      <c r="AC723" s="32"/>
      <c r="AD723" s="32"/>
    </row>
    <row r="724" spans="24:30" ht="14.25" customHeight="1">
      <c r="X724" s="30"/>
      <c r="Z724" s="31"/>
      <c r="AA724" s="31"/>
      <c r="AB724" s="32"/>
      <c r="AC724" s="32"/>
      <c r="AD724" s="32"/>
    </row>
    <row r="725" spans="24:30" ht="14.25" customHeight="1">
      <c r="X725" s="30"/>
      <c r="Z725" s="31"/>
      <c r="AA725" s="31"/>
      <c r="AB725" s="32"/>
      <c r="AC725" s="32"/>
      <c r="AD725" s="32"/>
    </row>
    <row r="726" spans="24:30" ht="14.25" customHeight="1">
      <c r="X726" s="30"/>
      <c r="Z726" s="31"/>
      <c r="AA726" s="31"/>
      <c r="AB726" s="32"/>
      <c r="AC726" s="32"/>
      <c r="AD726" s="32"/>
    </row>
    <row r="727" spans="24:30" ht="14.25" customHeight="1">
      <c r="X727" s="30"/>
      <c r="Z727" s="31"/>
      <c r="AA727" s="31"/>
      <c r="AB727" s="32"/>
      <c r="AC727" s="32"/>
      <c r="AD727" s="32"/>
    </row>
    <row r="728" spans="24:30" ht="14.25" customHeight="1">
      <c r="X728" s="30"/>
      <c r="Z728" s="31"/>
      <c r="AA728" s="31"/>
      <c r="AB728" s="32"/>
      <c r="AC728" s="32"/>
      <c r="AD728" s="32"/>
    </row>
    <row r="729" spans="24:30" ht="14.25" customHeight="1">
      <c r="X729" s="30"/>
      <c r="Z729" s="31"/>
      <c r="AA729" s="31"/>
      <c r="AB729" s="32"/>
      <c r="AC729" s="32"/>
      <c r="AD729" s="32"/>
    </row>
    <row r="730" spans="24:30" ht="14.25" customHeight="1">
      <c r="X730" s="30"/>
      <c r="Z730" s="31"/>
      <c r="AA730" s="31"/>
      <c r="AB730" s="32"/>
      <c r="AC730" s="32"/>
      <c r="AD730" s="32"/>
    </row>
    <row r="731" spans="24:30" ht="14.25" customHeight="1">
      <c r="X731" s="30"/>
      <c r="Z731" s="31"/>
      <c r="AA731" s="31"/>
      <c r="AB731" s="32"/>
      <c r="AC731" s="32"/>
      <c r="AD731" s="32"/>
    </row>
    <row r="732" spans="24:30" ht="14.25" customHeight="1">
      <c r="X732" s="30"/>
      <c r="Z732" s="31"/>
      <c r="AA732" s="31"/>
      <c r="AB732" s="32"/>
      <c r="AC732" s="32"/>
      <c r="AD732" s="32"/>
    </row>
    <row r="733" spans="24:30" ht="14.25" customHeight="1">
      <c r="X733" s="30"/>
      <c r="Z733" s="31"/>
      <c r="AA733" s="31"/>
      <c r="AB733" s="32"/>
      <c r="AC733" s="32"/>
      <c r="AD733" s="32"/>
    </row>
    <row r="734" spans="24:30" ht="14.25" customHeight="1">
      <c r="X734" s="30"/>
      <c r="Z734" s="31"/>
      <c r="AA734" s="31"/>
      <c r="AB734" s="32"/>
      <c r="AC734" s="32"/>
      <c r="AD734" s="32"/>
    </row>
    <row r="735" spans="24:30" ht="14.25" customHeight="1">
      <c r="X735" s="30"/>
      <c r="Z735" s="31"/>
      <c r="AA735" s="31"/>
      <c r="AB735" s="32"/>
      <c r="AC735" s="32"/>
      <c r="AD735" s="32"/>
    </row>
    <row r="736" spans="24:30" ht="14.25" customHeight="1">
      <c r="X736" s="30"/>
      <c r="Z736" s="31"/>
      <c r="AA736" s="31"/>
      <c r="AB736" s="32"/>
      <c r="AC736" s="32"/>
      <c r="AD736" s="32"/>
    </row>
    <row r="737" spans="24:30" ht="14.25" customHeight="1">
      <c r="X737" s="30"/>
      <c r="Z737" s="31"/>
      <c r="AA737" s="31"/>
      <c r="AB737" s="32"/>
      <c r="AC737" s="32"/>
      <c r="AD737" s="32"/>
    </row>
    <row r="738" spans="24:30" ht="14.25" customHeight="1">
      <c r="X738" s="30"/>
      <c r="Z738" s="31"/>
      <c r="AA738" s="31"/>
      <c r="AB738" s="32"/>
      <c r="AC738" s="32"/>
      <c r="AD738" s="32"/>
    </row>
    <row r="739" spans="24:30" ht="14.25" customHeight="1">
      <c r="X739" s="30"/>
      <c r="Z739" s="31"/>
      <c r="AA739" s="31"/>
      <c r="AB739" s="32"/>
      <c r="AC739" s="32"/>
      <c r="AD739" s="32"/>
    </row>
    <row r="740" spans="24:30" ht="14.25" customHeight="1">
      <c r="X740" s="30"/>
      <c r="Z740" s="31"/>
      <c r="AA740" s="31"/>
      <c r="AB740" s="32"/>
      <c r="AC740" s="32"/>
      <c r="AD740" s="32"/>
    </row>
    <row r="741" spans="24:30" ht="14.25" customHeight="1">
      <c r="X741" s="30"/>
      <c r="Z741" s="31"/>
      <c r="AA741" s="31"/>
      <c r="AB741" s="32"/>
      <c r="AC741" s="32"/>
      <c r="AD741" s="32"/>
    </row>
    <row r="742" spans="24:30" ht="14.25" customHeight="1">
      <c r="X742" s="30"/>
      <c r="Z742" s="31"/>
      <c r="AA742" s="31"/>
      <c r="AB742" s="32"/>
      <c r="AC742" s="32"/>
      <c r="AD742" s="32"/>
    </row>
    <row r="743" spans="24:30" ht="14.25" customHeight="1">
      <c r="X743" s="30"/>
      <c r="Z743" s="31"/>
      <c r="AA743" s="31"/>
      <c r="AB743" s="32"/>
      <c r="AC743" s="32"/>
      <c r="AD743" s="32"/>
    </row>
    <row r="744" spans="24:30" ht="14.25" customHeight="1">
      <c r="X744" s="30"/>
      <c r="Z744" s="31"/>
      <c r="AA744" s="31"/>
      <c r="AB744" s="32"/>
      <c r="AC744" s="32"/>
      <c r="AD744" s="32"/>
    </row>
    <row r="745" spans="24:30" ht="14.25" customHeight="1">
      <c r="X745" s="30"/>
      <c r="Z745" s="31"/>
      <c r="AA745" s="31"/>
      <c r="AB745" s="32"/>
      <c r="AC745" s="32"/>
      <c r="AD745" s="32"/>
    </row>
    <row r="746" spans="24:30" ht="14.25" customHeight="1">
      <c r="X746" s="30"/>
      <c r="Z746" s="31"/>
      <c r="AA746" s="31"/>
      <c r="AB746" s="32"/>
      <c r="AC746" s="32"/>
      <c r="AD746" s="32"/>
    </row>
    <row r="747" spans="24:30" ht="14.25" customHeight="1">
      <c r="X747" s="30"/>
      <c r="Z747" s="31"/>
      <c r="AA747" s="31"/>
      <c r="AB747" s="32"/>
      <c r="AC747" s="32"/>
      <c r="AD747" s="32"/>
    </row>
    <row r="748" spans="24:30" ht="14.25" customHeight="1">
      <c r="X748" s="30"/>
      <c r="Z748" s="31"/>
      <c r="AA748" s="31"/>
      <c r="AB748" s="32"/>
      <c r="AC748" s="32"/>
      <c r="AD748" s="32"/>
    </row>
    <row r="749" spans="24:30" ht="14.25" customHeight="1">
      <c r="X749" s="30"/>
      <c r="Z749" s="31"/>
      <c r="AA749" s="31"/>
      <c r="AB749" s="32"/>
      <c r="AC749" s="32"/>
      <c r="AD749" s="32"/>
    </row>
    <row r="750" spans="24:30" ht="14.25" customHeight="1">
      <c r="X750" s="30"/>
      <c r="Z750" s="31"/>
      <c r="AA750" s="31"/>
      <c r="AB750" s="32"/>
      <c r="AC750" s="32"/>
      <c r="AD750" s="32"/>
    </row>
    <row r="751" spans="24:30" ht="14.25" customHeight="1">
      <c r="X751" s="30"/>
      <c r="Z751" s="31"/>
      <c r="AA751" s="31"/>
      <c r="AB751" s="32"/>
      <c r="AC751" s="32"/>
      <c r="AD751" s="32"/>
    </row>
    <row r="752" spans="24:30" ht="14.25" customHeight="1">
      <c r="X752" s="30"/>
      <c r="Z752" s="31"/>
      <c r="AA752" s="31"/>
      <c r="AB752" s="32"/>
      <c r="AC752" s="32"/>
      <c r="AD752" s="32"/>
    </row>
    <row r="753" spans="24:30" ht="14.25" customHeight="1">
      <c r="X753" s="30"/>
      <c r="Z753" s="31"/>
      <c r="AA753" s="31"/>
      <c r="AB753" s="32"/>
      <c r="AC753" s="32"/>
      <c r="AD753" s="32"/>
    </row>
    <row r="754" spans="24:30" ht="14.25" customHeight="1">
      <c r="X754" s="30"/>
      <c r="Z754" s="31"/>
      <c r="AA754" s="31"/>
      <c r="AB754" s="32"/>
      <c r="AC754" s="32"/>
      <c r="AD754" s="32"/>
    </row>
    <row r="755" spans="24:30" ht="14.25" customHeight="1">
      <c r="X755" s="30"/>
      <c r="Z755" s="31"/>
      <c r="AA755" s="31"/>
      <c r="AB755" s="32"/>
      <c r="AC755" s="32"/>
      <c r="AD755" s="32"/>
    </row>
    <row r="756" spans="24:30" ht="14.25" customHeight="1">
      <c r="X756" s="30"/>
      <c r="Z756" s="31"/>
      <c r="AA756" s="31"/>
      <c r="AB756" s="32"/>
      <c r="AC756" s="32"/>
      <c r="AD756" s="32"/>
    </row>
    <row r="757" spans="24:30" ht="14.25" customHeight="1">
      <c r="X757" s="30"/>
      <c r="Z757" s="31"/>
      <c r="AA757" s="31"/>
      <c r="AB757" s="32"/>
      <c r="AC757" s="32"/>
      <c r="AD757" s="32"/>
    </row>
    <row r="758" spans="24:30" ht="14.25" customHeight="1">
      <c r="X758" s="30"/>
      <c r="Z758" s="31"/>
      <c r="AA758" s="31"/>
      <c r="AB758" s="32"/>
      <c r="AC758" s="32"/>
      <c r="AD758" s="32"/>
    </row>
    <row r="759" spans="24:30" ht="14.25" customHeight="1">
      <c r="X759" s="30"/>
      <c r="Z759" s="31"/>
      <c r="AA759" s="31"/>
      <c r="AB759" s="32"/>
      <c r="AC759" s="32"/>
      <c r="AD759" s="32"/>
    </row>
    <row r="760" spans="24:30" ht="14.25" customHeight="1">
      <c r="X760" s="30"/>
      <c r="Z760" s="31"/>
      <c r="AA760" s="31"/>
      <c r="AB760" s="32"/>
      <c r="AC760" s="32"/>
      <c r="AD760" s="32"/>
    </row>
    <row r="761" spans="24:30" ht="14.25" customHeight="1">
      <c r="X761" s="30"/>
      <c r="Z761" s="31"/>
      <c r="AA761" s="31"/>
      <c r="AB761" s="32"/>
      <c r="AC761" s="32"/>
      <c r="AD761" s="32"/>
    </row>
    <row r="762" spans="24:30" ht="14.25" customHeight="1">
      <c r="X762" s="30"/>
      <c r="Z762" s="31"/>
      <c r="AA762" s="31"/>
      <c r="AB762" s="32"/>
      <c r="AC762" s="32"/>
      <c r="AD762" s="32"/>
    </row>
    <row r="763" spans="24:30" ht="14.25" customHeight="1">
      <c r="X763" s="30"/>
      <c r="Z763" s="31"/>
      <c r="AA763" s="31"/>
      <c r="AB763" s="32"/>
      <c r="AC763" s="32"/>
      <c r="AD763" s="32"/>
    </row>
    <row r="764" spans="24:30" ht="14.25" customHeight="1">
      <c r="X764" s="30"/>
      <c r="Z764" s="31"/>
      <c r="AA764" s="31"/>
      <c r="AB764" s="32"/>
      <c r="AC764" s="32"/>
      <c r="AD764" s="32"/>
    </row>
    <row r="765" spans="24:30" ht="14.25" customHeight="1">
      <c r="X765" s="30"/>
      <c r="Z765" s="31"/>
      <c r="AA765" s="31"/>
      <c r="AB765" s="32"/>
      <c r="AC765" s="32"/>
      <c r="AD765" s="32"/>
    </row>
    <row r="766" spans="24:30" ht="14.25" customHeight="1">
      <c r="X766" s="30"/>
      <c r="Z766" s="31"/>
      <c r="AA766" s="31"/>
      <c r="AB766" s="32"/>
      <c r="AC766" s="32"/>
      <c r="AD766" s="32"/>
    </row>
    <row r="767" spans="24:30" ht="14.25" customHeight="1">
      <c r="X767" s="30"/>
      <c r="Z767" s="31"/>
      <c r="AA767" s="31"/>
      <c r="AB767" s="32"/>
      <c r="AC767" s="32"/>
      <c r="AD767" s="32"/>
    </row>
    <row r="768" spans="24:30" ht="14.25" customHeight="1">
      <c r="X768" s="30"/>
      <c r="Z768" s="31"/>
      <c r="AA768" s="31"/>
      <c r="AB768" s="32"/>
      <c r="AC768" s="32"/>
      <c r="AD768" s="32"/>
    </row>
    <row r="769" spans="24:30" ht="14.25" customHeight="1">
      <c r="X769" s="30"/>
      <c r="Z769" s="31"/>
      <c r="AA769" s="31"/>
      <c r="AB769" s="32"/>
      <c r="AC769" s="32"/>
      <c r="AD769" s="32"/>
    </row>
    <row r="770" spans="24:30" ht="14.25" customHeight="1">
      <c r="X770" s="30"/>
      <c r="Z770" s="31"/>
      <c r="AA770" s="31"/>
      <c r="AB770" s="32"/>
      <c r="AC770" s="32"/>
      <c r="AD770" s="32"/>
    </row>
    <row r="771" spans="24:30" ht="14.25" customHeight="1">
      <c r="X771" s="30"/>
      <c r="Z771" s="31"/>
      <c r="AA771" s="31"/>
      <c r="AB771" s="32"/>
      <c r="AC771" s="32"/>
      <c r="AD771" s="32"/>
    </row>
    <row r="772" spans="24:30" ht="14.25" customHeight="1">
      <c r="X772" s="30"/>
      <c r="Z772" s="31"/>
      <c r="AA772" s="31"/>
      <c r="AB772" s="32"/>
      <c r="AC772" s="32"/>
      <c r="AD772" s="32"/>
    </row>
    <row r="773" spans="24:30" ht="14.25" customHeight="1">
      <c r="X773" s="30"/>
      <c r="Z773" s="31"/>
      <c r="AA773" s="31"/>
      <c r="AB773" s="32"/>
      <c r="AC773" s="32"/>
      <c r="AD773" s="32"/>
    </row>
    <row r="774" spans="24:30" ht="14.25" customHeight="1">
      <c r="X774" s="30"/>
      <c r="Z774" s="31"/>
      <c r="AA774" s="31"/>
      <c r="AB774" s="32"/>
      <c r="AC774" s="32"/>
      <c r="AD774" s="32"/>
    </row>
    <row r="775" spans="24:30" ht="14.25" customHeight="1">
      <c r="X775" s="30"/>
      <c r="Z775" s="31"/>
      <c r="AA775" s="31"/>
      <c r="AB775" s="32"/>
      <c r="AC775" s="32"/>
      <c r="AD775" s="32"/>
    </row>
    <row r="776" spans="24:30" ht="14.25" customHeight="1">
      <c r="X776" s="30"/>
      <c r="Z776" s="31"/>
      <c r="AA776" s="31"/>
      <c r="AB776" s="32"/>
      <c r="AC776" s="32"/>
      <c r="AD776" s="32"/>
    </row>
    <row r="777" spans="24:30" ht="14.25" customHeight="1">
      <c r="X777" s="30"/>
      <c r="Z777" s="31"/>
      <c r="AA777" s="31"/>
      <c r="AB777" s="32"/>
      <c r="AC777" s="32"/>
      <c r="AD777" s="32"/>
    </row>
    <row r="778" spans="24:30" ht="14.25" customHeight="1">
      <c r="X778" s="30"/>
      <c r="Z778" s="31"/>
      <c r="AA778" s="31"/>
      <c r="AB778" s="32"/>
      <c r="AC778" s="32"/>
      <c r="AD778" s="32"/>
    </row>
    <row r="779" spans="24:30" ht="14.25" customHeight="1">
      <c r="X779" s="30"/>
      <c r="Z779" s="31"/>
      <c r="AA779" s="31"/>
      <c r="AB779" s="32"/>
      <c r="AC779" s="32"/>
      <c r="AD779" s="32"/>
    </row>
    <row r="780" spans="24:30" ht="14.25" customHeight="1">
      <c r="X780" s="30"/>
      <c r="Z780" s="31"/>
      <c r="AA780" s="31"/>
      <c r="AB780" s="32"/>
      <c r="AC780" s="32"/>
      <c r="AD780" s="32"/>
    </row>
    <row r="781" spans="24:30" ht="14.25" customHeight="1">
      <c r="X781" s="30"/>
      <c r="Z781" s="31"/>
      <c r="AA781" s="31"/>
      <c r="AB781" s="32"/>
      <c r="AC781" s="32"/>
      <c r="AD781" s="32"/>
    </row>
    <row r="782" spans="24:30" ht="14.25" customHeight="1">
      <c r="X782" s="30"/>
      <c r="Z782" s="31"/>
      <c r="AA782" s="31"/>
      <c r="AB782" s="32"/>
      <c r="AC782" s="32"/>
      <c r="AD782" s="32"/>
    </row>
    <row r="783" spans="24:30" ht="14.25" customHeight="1">
      <c r="X783" s="30"/>
      <c r="Z783" s="31"/>
      <c r="AA783" s="31"/>
      <c r="AB783" s="32"/>
      <c r="AC783" s="32"/>
      <c r="AD783" s="32"/>
    </row>
    <row r="784" spans="24:30" ht="14.25" customHeight="1">
      <c r="X784" s="30"/>
      <c r="Z784" s="31"/>
      <c r="AA784" s="31"/>
      <c r="AB784" s="32"/>
      <c r="AC784" s="32"/>
      <c r="AD784" s="32"/>
    </row>
    <row r="785" spans="24:30" ht="14.25" customHeight="1">
      <c r="X785" s="30"/>
      <c r="Z785" s="31"/>
      <c r="AA785" s="31"/>
      <c r="AB785" s="32"/>
      <c r="AC785" s="32"/>
      <c r="AD785" s="32"/>
    </row>
    <row r="786" spans="24:30" ht="14.25" customHeight="1">
      <c r="X786" s="30"/>
      <c r="Z786" s="31"/>
      <c r="AA786" s="31"/>
      <c r="AB786" s="32"/>
      <c r="AC786" s="32"/>
      <c r="AD786" s="32"/>
    </row>
    <row r="787" spans="24:30" ht="14.25" customHeight="1">
      <c r="X787" s="30"/>
      <c r="Z787" s="31"/>
      <c r="AA787" s="31"/>
      <c r="AB787" s="32"/>
      <c r="AC787" s="32"/>
      <c r="AD787" s="32"/>
    </row>
    <row r="788" spans="24:30" ht="14.25" customHeight="1">
      <c r="X788" s="30"/>
      <c r="Z788" s="31"/>
      <c r="AA788" s="31"/>
      <c r="AB788" s="32"/>
      <c r="AC788" s="32"/>
      <c r="AD788" s="32"/>
    </row>
    <row r="789" spans="24:30" ht="14.25" customHeight="1">
      <c r="X789" s="30"/>
      <c r="Z789" s="31"/>
      <c r="AA789" s="31"/>
      <c r="AB789" s="32"/>
      <c r="AC789" s="32"/>
      <c r="AD789" s="32"/>
    </row>
    <row r="790" spans="24:30" ht="14.25" customHeight="1">
      <c r="X790" s="30"/>
      <c r="Z790" s="31"/>
      <c r="AA790" s="31"/>
      <c r="AB790" s="32"/>
      <c r="AC790" s="32"/>
      <c r="AD790" s="32"/>
    </row>
    <row r="791" spans="24:30" ht="14.25" customHeight="1">
      <c r="X791" s="30"/>
      <c r="Z791" s="31"/>
      <c r="AA791" s="31"/>
      <c r="AB791" s="32"/>
      <c r="AC791" s="32"/>
      <c r="AD791" s="32"/>
    </row>
    <row r="792" spans="24:30" ht="14.25" customHeight="1">
      <c r="X792" s="30"/>
      <c r="Z792" s="31"/>
      <c r="AA792" s="31"/>
      <c r="AB792" s="32"/>
      <c r="AC792" s="32"/>
      <c r="AD792" s="32"/>
    </row>
    <row r="793" spans="24:30" ht="14.25" customHeight="1">
      <c r="X793" s="30"/>
      <c r="Z793" s="31"/>
      <c r="AA793" s="31"/>
      <c r="AB793" s="32"/>
      <c r="AC793" s="32"/>
      <c r="AD793" s="32"/>
    </row>
    <row r="794" spans="24:30" ht="14.25" customHeight="1">
      <c r="X794" s="30"/>
      <c r="Z794" s="31"/>
      <c r="AA794" s="31"/>
      <c r="AB794" s="32"/>
      <c r="AC794" s="32"/>
      <c r="AD794" s="32"/>
    </row>
    <row r="795" spans="24:30" ht="14.25" customHeight="1">
      <c r="X795" s="30"/>
      <c r="Z795" s="31"/>
      <c r="AA795" s="31"/>
      <c r="AB795" s="32"/>
      <c r="AC795" s="32"/>
      <c r="AD795" s="32"/>
    </row>
    <row r="796" spans="24:30" ht="14.25" customHeight="1">
      <c r="X796" s="30"/>
      <c r="Z796" s="31"/>
      <c r="AA796" s="31"/>
      <c r="AB796" s="32"/>
      <c r="AC796" s="32"/>
      <c r="AD796" s="32"/>
    </row>
    <row r="797" spans="24:30" ht="14.25" customHeight="1">
      <c r="X797" s="30"/>
      <c r="Z797" s="31"/>
      <c r="AA797" s="31"/>
      <c r="AB797" s="32"/>
      <c r="AC797" s="32"/>
      <c r="AD797" s="32"/>
    </row>
    <row r="798" spans="24:30" ht="14.25" customHeight="1">
      <c r="X798" s="30"/>
      <c r="Z798" s="31"/>
      <c r="AA798" s="31"/>
      <c r="AB798" s="32"/>
      <c r="AC798" s="32"/>
      <c r="AD798" s="32"/>
    </row>
    <row r="799" spans="24:30" ht="14.25" customHeight="1">
      <c r="X799" s="30"/>
      <c r="Z799" s="31"/>
      <c r="AA799" s="31"/>
      <c r="AB799" s="32"/>
      <c r="AC799" s="32"/>
      <c r="AD799" s="32"/>
    </row>
    <row r="800" spans="24:30" ht="14.25" customHeight="1">
      <c r="X800" s="30"/>
      <c r="Z800" s="31"/>
      <c r="AA800" s="31"/>
      <c r="AB800" s="32"/>
      <c r="AC800" s="32"/>
      <c r="AD800" s="32"/>
    </row>
    <row r="801" spans="24:30" ht="14.25" customHeight="1">
      <c r="X801" s="30"/>
      <c r="Z801" s="31"/>
      <c r="AA801" s="31"/>
      <c r="AB801" s="32"/>
      <c r="AC801" s="32"/>
      <c r="AD801" s="32"/>
    </row>
    <row r="802" spans="24:30" ht="14.25" customHeight="1">
      <c r="X802" s="30"/>
      <c r="Z802" s="31"/>
      <c r="AA802" s="31"/>
      <c r="AB802" s="32"/>
      <c r="AC802" s="32"/>
      <c r="AD802" s="32"/>
    </row>
    <row r="803" spans="24:30" ht="14.25" customHeight="1">
      <c r="X803" s="30"/>
      <c r="Z803" s="31"/>
      <c r="AA803" s="31"/>
      <c r="AB803" s="32"/>
      <c r="AC803" s="32"/>
      <c r="AD803" s="32"/>
    </row>
    <row r="804" spans="24:30" ht="14.25" customHeight="1">
      <c r="X804" s="30"/>
      <c r="Z804" s="31"/>
      <c r="AA804" s="31"/>
      <c r="AB804" s="32"/>
      <c r="AC804" s="32"/>
      <c r="AD804" s="32"/>
    </row>
    <row r="805" spans="24:30" ht="14.25" customHeight="1">
      <c r="X805" s="30"/>
      <c r="Z805" s="31"/>
      <c r="AA805" s="31"/>
      <c r="AB805" s="32"/>
      <c r="AC805" s="32"/>
      <c r="AD805" s="32"/>
    </row>
    <row r="806" spans="24:30" ht="14.25" customHeight="1">
      <c r="X806" s="30"/>
      <c r="Z806" s="31"/>
      <c r="AA806" s="31"/>
      <c r="AB806" s="32"/>
      <c r="AC806" s="32"/>
      <c r="AD806" s="32"/>
    </row>
    <row r="807" spans="24:30" ht="14.25" customHeight="1">
      <c r="X807" s="30"/>
      <c r="Z807" s="31"/>
      <c r="AA807" s="31"/>
      <c r="AB807" s="32"/>
      <c r="AC807" s="32"/>
      <c r="AD807" s="32"/>
    </row>
    <row r="808" spans="24:30" ht="14.25" customHeight="1">
      <c r="X808" s="30"/>
      <c r="Z808" s="31"/>
      <c r="AA808" s="31"/>
      <c r="AB808" s="32"/>
      <c r="AC808" s="32"/>
      <c r="AD808" s="32"/>
    </row>
    <row r="809" spans="24:30" ht="14.25" customHeight="1">
      <c r="X809" s="30"/>
      <c r="Z809" s="31"/>
      <c r="AA809" s="31"/>
      <c r="AB809" s="32"/>
      <c r="AC809" s="32"/>
      <c r="AD809" s="32"/>
    </row>
    <row r="810" spans="24:30" ht="14.25" customHeight="1">
      <c r="X810" s="30"/>
      <c r="Z810" s="31"/>
      <c r="AA810" s="31"/>
      <c r="AB810" s="32"/>
      <c r="AC810" s="32"/>
      <c r="AD810" s="32"/>
    </row>
    <row r="811" spans="24:30" ht="14.25" customHeight="1">
      <c r="X811" s="30"/>
      <c r="Z811" s="31"/>
      <c r="AA811" s="31"/>
      <c r="AB811" s="32"/>
      <c r="AC811" s="32"/>
      <c r="AD811" s="32"/>
    </row>
    <row r="812" spans="24:30" ht="14.25" customHeight="1">
      <c r="X812" s="30"/>
      <c r="Z812" s="31"/>
      <c r="AA812" s="31"/>
      <c r="AB812" s="32"/>
      <c r="AC812" s="32"/>
      <c r="AD812" s="32"/>
    </row>
    <row r="813" spans="24:30" ht="14.25" customHeight="1">
      <c r="X813" s="30"/>
      <c r="Z813" s="31"/>
      <c r="AA813" s="31"/>
      <c r="AB813" s="32"/>
      <c r="AC813" s="32"/>
      <c r="AD813" s="32"/>
    </row>
    <row r="814" spans="24:30" ht="14.25" customHeight="1">
      <c r="X814" s="30"/>
      <c r="Z814" s="31"/>
      <c r="AA814" s="31"/>
      <c r="AB814" s="32"/>
      <c r="AC814" s="32"/>
      <c r="AD814" s="32"/>
    </row>
    <row r="815" spans="24:30" ht="14.25" customHeight="1">
      <c r="X815" s="30"/>
      <c r="Z815" s="31"/>
      <c r="AA815" s="31"/>
      <c r="AB815" s="32"/>
      <c r="AC815" s="32"/>
      <c r="AD815" s="32"/>
    </row>
    <row r="816" spans="24:30" ht="14.25" customHeight="1">
      <c r="X816" s="30"/>
      <c r="Z816" s="31"/>
      <c r="AA816" s="31"/>
      <c r="AB816" s="32"/>
      <c r="AC816" s="32"/>
      <c r="AD816" s="32"/>
    </row>
    <row r="817" spans="24:30" ht="14.25" customHeight="1">
      <c r="X817" s="30"/>
      <c r="Z817" s="31"/>
      <c r="AA817" s="31"/>
      <c r="AB817" s="32"/>
      <c r="AC817" s="32"/>
      <c r="AD817" s="32"/>
    </row>
    <row r="818" spans="24:30" ht="14.25" customHeight="1">
      <c r="X818" s="30"/>
      <c r="Z818" s="31"/>
      <c r="AA818" s="31"/>
      <c r="AB818" s="32"/>
      <c r="AC818" s="32"/>
      <c r="AD818" s="32"/>
    </row>
    <row r="819" spans="24:30" ht="14.25" customHeight="1">
      <c r="X819" s="30"/>
      <c r="Z819" s="31"/>
      <c r="AA819" s="31"/>
      <c r="AB819" s="32"/>
      <c r="AC819" s="32"/>
      <c r="AD819" s="32"/>
    </row>
    <row r="820" spans="24:30" ht="14.25" customHeight="1">
      <c r="X820" s="30"/>
      <c r="Z820" s="31"/>
      <c r="AA820" s="31"/>
      <c r="AB820" s="32"/>
      <c r="AC820" s="32"/>
      <c r="AD820" s="32"/>
    </row>
    <row r="821" spans="24:30" ht="14.25" customHeight="1">
      <c r="X821" s="30"/>
      <c r="Z821" s="31"/>
      <c r="AA821" s="31"/>
      <c r="AB821" s="32"/>
      <c r="AC821" s="32"/>
      <c r="AD821" s="32"/>
    </row>
    <row r="822" spans="24:30" ht="14.25" customHeight="1">
      <c r="X822" s="30"/>
      <c r="Z822" s="31"/>
      <c r="AA822" s="31"/>
      <c r="AB822" s="32"/>
      <c r="AC822" s="32"/>
      <c r="AD822" s="32"/>
    </row>
    <row r="823" spans="24:30" ht="14.25" customHeight="1">
      <c r="X823" s="30"/>
      <c r="Z823" s="31"/>
      <c r="AA823" s="31"/>
      <c r="AB823" s="32"/>
      <c r="AC823" s="32"/>
      <c r="AD823" s="32"/>
    </row>
    <row r="824" spans="24:30" ht="14.25" customHeight="1">
      <c r="X824" s="30"/>
      <c r="Z824" s="31"/>
      <c r="AA824" s="31"/>
      <c r="AB824" s="32"/>
      <c r="AC824" s="32"/>
      <c r="AD824" s="32"/>
    </row>
    <row r="825" spans="24:30" ht="14.25" customHeight="1">
      <c r="X825" s="30"/>
      <c r="Z825" s="31"/>
      <c r="AA825" s="31"/>
      <c r="AB825" s="32"/>
      <c r="AC825" s="32"/>
      <c r="AD825" s="32"/>
    </row>
    <row r="826" spans="24:30" ht="14.25" customHeight="1">
      <c r="X826" s="30"/>
      <c r="Z826" s="31"/>
      <c r="AA826" s="31"/>
      <c r="AB826" s="32"/>
      <c r="AC826" s="32"/>
      <c r="AD826" s="32"/>
    </row>
    <row r="827" spans="24:30" ht="14.25" customHeight="1">
      <c r="X827" s="30"/>
      <c r="Z827" s="31"/>
      <c r="AA827" s="31"/>
      <c r="AB827" s="32"/>
      <c r="AC827" s="32"/>
      <c r="AD827" s="32"/>
    </row>
    <row r="828" spans="24:30" ht="14.25" customHeight="1">
      <c r="X828" s="30"/>
      <c r="Z828" s="31"/>
      <c r="AA828" s="31"/>
      <c r="AB828" s="32"/>
      <c r="AC828" s="32"/>
      <c r="AD828" s="32"/>
    </row>
    <row r="829" spans="24:30" ht="14.25" customHeight="1">
      <c r="X829" s="30"/>
      <c r="Z829" s="31"/>
      <c r="AA829" s="31"/>
      <c r="AB829" s="32"/>
      <c r="AC829" s="32"/>
      <c r="AD829" s="32"/>
    </row>
    <row r="830" spans="24:30" ht="14.25" customHeight="1">
      <c r="X830" s="30"/>
      <c r="Z830" s="31"/>
      <c r="AA830" s="31"/>
      <c r="AB830" s="32"/>
      <c r="AC830" s="32"/>
      <c r="AD830" s="32"/>
    </row>
    <row r="831" spans="24:30" ht="14.25" customHeight="1">
      <c r="X831" s="30"/>
      <c r="Z831" s="31"/>
      <c r="AA831" s="31"/>
      <c r="AB831" s="32"/>
      <c r="AC831" s="32"/>
      <c r="AD831" s="32"/>
    </row>
    <row r="832" spans="24:30" ht="14.25" customHeight="1">
      <c r="X832" s="30"/>
      <c r="Z832" s="31"/>
      <c r="AA832" s="31"/>
      <c r="AB832" s="32"/>
      <c r="AC832" s="32"/>
      <c r="AD832" s="32"/>
    </row>
    <row r="833" spans="24:30" ht="14.25" customHeight="1">
      <c r="X833" s="30"/>
      <c r="Z833" s="31"/>
      <c r="AA833" s="31"/>
      <c r="AB833" s="32"/>
      <c r="AC833" s="32"/>
      <c r="AD833" s="32"/>
    </row>
    <row r="834" spans="24:30" ht="14.25" customHeight="1">
      <c r="X834" s="30"/>
      <c r="Z834" s="31"/>
      <c r="AA834" s="31"/>
      <c r="AB834" s="32"/>
      <c r="AC834" s="32"/>
      <c r="AD834" s="32"/>
    </row>
    <row r="835" spans="24:30" ht="14.25" customHeight="1">
      <c r="X835" s="30"/>
      <c r="Z835" s="31"/>
      <c r="AA835" s="31"/>
      <c r="AB835" s="32"/>
      <c r="AC835" s="32"/>
      <c r="AD835" s="32"/>
    </row>
    <row r="836" spans="24:30" ht="14.25" customHeight="1">
      <c r="X836" s="30"/>
      <c r="Z836" s="31"/>
      <c r="AA836" s="31"/>
      <c r="AB836" s="32"/>
      <c r="AC836" s="32"/>
      <c r="AD836" s="32"/>
    </row>
    <row r="837" spans="24:30" ht="14.25" customHeight="1">
      <c r="X837" s="30"/>
      <c r="Z837" s="31"/>
      <c r="AA837" s="31"/>
      <c r="AB837" s="32"/>
      <c r="AC837" s="32"/>
      <c r="AD837" s="32"/>
    </row>
    <row r="838" spans="24:30" ht="14.25" customHeight="1">
      <c r="X838" s="30"/>
      <c r="Z838" s="31"/>
      <c r="AA838" s="31"/>
      <c r="AB838" s="32"/>
      <c r="AC838" s="32"/>
      <c r="AD838" s="32"/>
    </row>
    <row r="839" spans="24:30" ht="14.25" customHeight="1">
      <c r="X839" s="30"/>
      <c r="Z839" s="31"/>
      <c r="AA839" s="31"/>
      <c r="AB839" s="32"/>
      <c r="AC839" s="32"/>
      <c r="AD839" s="32"/>
    </row>
    <row r="840" spans="24:30" ht="14.25" customHeight="1">
      <c r="X840" s="30"/>
      <c r="Z840" s="31"/>
      <c r="AA840" s="31"/>
      <c r="AB840" s="32"/>
      <c r="AC840" s="32"/>
      <c r="AD840" s="32"/>
    </row>
    <row r="841" spans="24:30" ht="14.25" customHeight="1">
      <c r="X841" s="30"/>
      <c r="Z841" s="31"/>
      <c r="AA841" s="31"/>
      <c r="AB841" s="32"/>
      <c r="AC841" s="32"/>
      <c r="AD841" s="32"/>
    </row>
    <row r="842" spans="24:30" ht="14.25" customHeight="1">
      <c r="X842" s="30"/>
      <c r="Z842" s="31"/>
      <c r="AA842" s="31"/>
      <c r="AB842" s="32"/>
      <c r="AC842" s="32"/>
      <c r="AD842" s="32"/>
    </row>
    <row r="843" spans="24:30" ht="14.25" customHeight="1">
      <c r="X843" s="30"/>
      <c r="Z843" s="31"/>
      <c r="AA843" s="31"/>
      <c r="AB843" s="32"/>
      <c r="AC843" s="32"/>
      <c r="AD843" s="32"/>
    </row>
    <row r="844" spans="24:30" ht="14.25" customHeight="1">
      <c r="X844" s="30"/>
      <c r="Z844" s="31"/>
      <c r="AA844" s="31"/>
      <c r="AB844" s="32"/>
      <c r="AC844" s="32"/>
      <c r="AD844" s="32"/>
    </row>
    <row r="845" spans="24:30" ht="14.25" customHeight="1">
      <c r="X845" s="30"/>
      <c r="Z845" s="31"/>
      <c r="AA845" s="31"/>
      <c r="AB845" s="32"/>
      <c r="AC845" s="32"/>
      <c r="AD845" s="32"/>
    </row>
    <row r="846" spans="24:30" ht="14.25" customHeight="1">
      <c r="X846" s="30"/>
      <c r="Z846" s="31"/>
      <c r="AA846" s="31"/>
      <c r="AB846" s="32"/>
      <c r="AC846" s="32"/>
      <c r="AD846" s="32"/>
    </row>
    <row r="847" spans="24:30" ht="14.25" customHeight="1">
      <c r="X847" s="30"/>
      <c r="Z847" s="31"/>
      <c r="AA847" s="31"/>
      <c r="AB847" s="32"/>
      <c r="AC847" s="32"/>
      <c r="AD847" s="32"/>
    </row>
    <row r="848" spans="24:30" ht="14.25" customHeight="1">
      <c r="X848" s="30"/>
      <c r="Z848" s="31"/>
      <c r="AA848" s="31"/>
      <c r="AB848" s="32"/>
      <c r="AC848" s="32"/>
      <c r="AD848" s="32"/>
    </row>
    <row r="849" spans="24:30" ht="14.25" customHeight="1">
      <c r="X849" s="30"/>
      <c r="Z849" s="31"/>
      <c r="AA849" s="31"/>
      <c r="AB849" s="32"/>
      <c r="AC849" s="32"/>
      <c r="AD849" s="32"/>
    </row>
    <row r="850" spans="24:30" ht="14.25" customHeight="1">
      <c r="X850" s="30"/>
      <c r="Z850" s="31"/>
      <c r="AA850" s="31"/>
      <c r="AB850" s="32"/>
      <c r="AC850" s="32"/>
      <c r="AD850" s="32"/>
    </row>
    <row r="851" spans="24:30" ht="14.25" customHeight="1">
      <c r="X851" s="30"/>
      <c r="Z851" s="31"/>
      <c r="AA851" s="31"/>
      <c r="AB851" s="32"/>
      <c r="AC851" s="32"/>
      <c r="AD851" s="32"/>
    </row>
    <row r="852" spans="24:30" ht="14.25" customHeight="1">
      <c r="X852" s="30"/>
      <c r="Z852" s="31"/>
      <c r="AA852" s="31"/>
      <c r="AB852" s="32"/>
      <c r="AC852" s="32"/>
      <c r="AD852" s="32"/>
    </row>
    <row r="853" spans="24:30" ht="14.25" customHeight="1">
      <c r="X853" s="30"/>
      <c r="Z853" s="31"/>
      <c r="AA853" s="31"/>
      <c r="AB853" s="32"/>
      <c r="AC853" s="32"/>
      <c r="AD853" s="32"/>
    </row>
    <row r="854" spans="24:30" ht="14.25" customHeight="1">
      <c r="X854" s="30"/>
      <c r="Z854" s="31"/>
      <c r="AA854" s="31"/>
      <c r="AB854" s="32"/>
      <c r="AC854" s="32"/>
      <c r="AD854" s="32"/>
    </row>
    <row r="855" spans="24:30" ht="14.25" customHeight="1">
      <c r="X855" s="30"/>
      <c r="Z855" s="31"/>
      <c r="AA855" s="31"/>
      <c r="AB855" s="32"/>
      <c r="AC855" s="32"/>
      <c r="AD855" s="32"/>
    </row>
    <row r="856" spans="24:30" ht="14.25" customHeight="1">
      <c r="X856" s="30"/>
      <c r="Z856" s="31"/>
      <c r="AA856" s="31"/>
      <c r="AB856" s="32"/>
      <c r="AC856" s="32"/>
      <c r="AD856" s="32"/>
    </row>
    <row r="857" spans="24:30" ht="14.25" customHeight="1">
      <c r="X857" s="30"/>
      <c r="Z857" s="31"/>
      <c r="AA857" s="31"/>
      <c r="AB857" s="32"/>
      <c r="AC857" s="32"/>
      <c r="AD857" s="32"/>
    </row>
    <row r="858" spans="24:30" ht="14.25" customHeight="1">
      <c r="X858" s="30"/>
      <c r="Z858" s="31"/>
      <c r="AA858" s="31"/>
      <c r="AB858" s="32"/>
      <c r="AC858" s="32"/>
      <c r="AD858" s="32"/>
    </row>
    <row r="859" spans="24:30" ht="14.25" customHeight="1">
      <c r="X859" s="30"/>
      <c r="Z859" s="31"/>
      <c r="AA859" s="31"/>
      <c r="AB859" s="32"/>
      <c r="AC859" s="32"/>
      <c r="AD859" s="32"/>
    </row>
    <row r="860" spans="24:30" ht="14.25" customHeight="1">
      <c r="X860" s="30"/>
      <c r="Z860" s="31"/>
      <c r="AA860" s="31"/>
      <c r="AB860" s="32"/>
      <c r="AC860" s="32"/>
      <c r="AD860" s="32"/>
    </row>
    <row r="861" spans="24:30" ht="14.25" customHeight="1">
      <c r="X861" s="30"/>
      <c r="Z861" s="31"/>
      <c r="AA861" s="31"/>
      <c r="AB861" s="32"/>
      <c r="AC861" s="32"/>
      <c r="AD861" s="32"/>
    </row>
    <row r="862" spans="24:30" ht="14.25" customHeight="1">
      <c r="X862" s="30"/>
      <c r="Z862" s="31"/>
      <c r="AA862" s="31"/>
      <c r="AB862" s="32"/>
      <c r="AC862" s="32"/>
      <c r="AD862" s="32"/>
    </row>
    <row r="863" spans="24:30" ht="14.25" customHeight="1">
      <c r="X863" s="30"/>
      <c r="Z863" s="31"/>
      <c r="AA863" s="31"/>
      <c r="AB863" s="32"/>
      <c r="AC863" s="32"/>
      <c r="AD863" s="32"/>
    </row>
    <row r="864" spans="24:30" ht="14.25" customHeight="1">
      <c r="X864" s="30"/>
      <c r="Z864" s="31"/>
      <c r="AA864" s="31"/>
      <c r="AB864" s="32"/>
      <c r="AC864" s="32"/>
      <c r="AD864" s="32"/>
    </row>
    <row r="865" spans="24:30" ht="14.25" customHeight="1">
      <c r="X865" s="30"/>
      <c r="Z865" s="31"/>
      <c r="AA865" s="31"/>
      <c r="AB865" s="32"/>
      <c r="AC865" s="32"/>
      <c r="AD865" s="32"/>
    </row>
    <row r="866" spans="24:30" ht="14.25" customHeight="1">
      <c r="X866" s="30"/>
      <c r="Z866" s="31"/>
      <c r="AA866" s="31"/>
      <c r="AB866" s="32"/>
      <c r="AC866" s="32"/>
      <c r="AD866" s="32"/>
    </row>
    <row r="867" spans="24:30" ht="14.25" customHeight="1">
      <c r="X867" s="30"/>
      <c r="Z867" s="31"/>
      <c r="AA867" s="31"/>
      <c r="AB867" s="32"/>
      <c r="AC867" s="32"/>
      <c r="AD867" s="32"/>
    </row>
    <row r="868" spans="24:30" ht="14.25" customHeight="1">
      <c r="X868" s="30"/>
      <c r="Z868" s="31"/>
      <c r="AA868" s="31"/>
      <c r="AB868" s="32"/>
      <c r="AC868" s="32"/>
      <c r="AD868" s="32"/>
    </row>
    <row r="869" spans="24:30" ht="14.25" customHeight="1">
      <c r="X869" s="30"/>
      <c r="Z869" s="31"/>
      <c r="AA869" s="31"/>
      <c r="AB869" s="32"/>
      <c r="AC869" s="32"/>
      <c r="AD869" s="32"/>
    </row>
    <row r="870" spans="24:30" ht="14.25" customHeight="1">
      <c r="X870" s="30"/>
      <c r="Z870" s="31"/>
      <c r="AA870" s="31"/>
      <c r="AB870" s="32"/>
      <c r="AC870" s="32"/>
      <c r="AD870" s="32"/>
    </row>
    <row r="871" spans="24:30" ht="14.25" customHeight="1">
      <c r="X871" s="30"/>
      <c r="Z871" s="31"/>
      <c r="AA871" s="31"/>
      <c r="AB871" s="32"/>
      <c r="AC871" s="32"/>
      <c r="AD871" s="32"/>
    </row>
    <row r="872" spans="24:30" ht="14.25" customHeight="1">
      <c r="X872" s="30"/>
      <c r="Z872" s="31"/>
      <c r="AA872" s="31"/>
      <c r="AB872" s="32"/>
      <c r="AC872" s="32"/>
      <c r="AD872" s="32"/>
    </row>
    <row r="873" spans="24:30" ht="14.25" customHeight="1">
      <c r="X873" s="30"/>
      <c r="Z873" s="31"/>
      <c r="AA873" s="31"/>
      <c r="AB873" s="32"/>
      <c r="AC873" s="32"/>
      <c r="AD873" s="32"/>
    </row>
    <row r="874" spans="24:30" ht="14.25" customHeight="1">
      <c r="X874" s="30"/>
      <c r="Z874" s="31"/>
      <c r="AA874" s="31"/>
      <c r="AB874" s="32"/>
      <c r="AC874" s="32"/>
      <c r="AD874" s="32"/>
    </row>
    <row r="875" spans="24:30" ht="14.25" customHeight="1">
      <c r="X875" s="30"/>
      <c r="Z875" s="31"/>
      <c r="AA875" s="31"/>
      <c r="AB875" s="32"/>
      <c r="AC875" s="32"/>
      <c r="AD875" s="32"/>
    </row>
    <row r="876" spans="24:30" ht="14.25" customHeight="1">
      <c r="X876" s="30"/>
      <c r="Z876" s="31"/>
      <c r="AA876" s="31"/>
      <c r="AB876" s="32"/>
      <c r="AC876" s="32"/>
      <c r="AD876" s="32"/>
    </row>
    <row r="877" spans="24:30" ht="14.25" customHeight="1">
      <c r="X877" s="30"/>
      <c r="Z877" s="31"/>
      <c r="AA877" s="31"/>
      <c r="AB877" s="32"/>
      <c r="AC877" s="32"/>
      <c r="AD877" s="32"/>
    </row>
    <row r="878" spans="24:30" ht="14.25" customHeight="1">
      <c r="X878" s="30"/>
      <c r="Z878" s="31"/>
      <c r="AA878" s="31"/>
      <c r="AB878" s="32"/>
      <c r="AC878" s="32"/>
      <c r="AD878" s="32"/>
    </row>
    <row r="879" spans="24:30" ht="14.25" customHeight="1">
      <c r="X879" s="30"/>
      <c r="Z879" s="31"/>
      <c r="AA879" s="31"/>
      <c r="AB879" s="32"/>
      <c r="AC879" s="32"/>
      <c r="AD879" s="32"/>
    </row>
    <row r="880" spans="24:30" ht="14.25" customHeight="1">
      <c r="X880" s="30"/>
      <c r="Z880" s="31"/>
      <c r="AA880" s="31"/>
      <c r="AB880" s="32"/>
      <c r="AC880" s="32"/>
      <c r="AD880" s="32"/>
    </row>
    <row r="881" spans="24:30" ht="14.25" customHeight="1">
      <c r="X881" s="30"/>
      <c r="Z881" s="31"/>
      <c r="AA881" s="31"/>
      <c r="AB881" s="32"/>
      <c r="AC881" s="32"/>
      <c r="AD881" s="32"/>
    </row>
    <row r="882" spans="24:30" ht="14.25" customHeight="1">
      <c r="X882" s="30"/>
      <c r="Z882" s="31"/>
      <c r="AA882" s="31"/>
      <c r="AB882" s="32"/>
      <c r="AC882" s="32"/>
      <c r="AD882" s="32"/>
    </row>
    <row r="883" spans="24:30" ht="14.25" customHeight="1">
      <c r="X883" s="30"/>
      <c r="Z883" s="31"/>
      <c r="AA883" s="31"/>
      <c r="AB883" s="32"/>
      <c r="AC883" s="32"/>
      <c r="AD883" s="32"/>
    </row>
    <row r="884" spans="24:30" ht="14.25" customHeight="1">
      <c r="X884" s="30"/>
      <c r="Z884" s="31"/>
      <c r="AA884" s="31"/>
      <c r="AB884" s="32"/>
      <c r="AC884" s="32"/>
      <c r="AD884" s="32"/>
    </row>
    <row r="885" spans="24:30" ht="14.25" customHeight="1">
      <c r="X885" s="30"/>
      <c r="Z885" s="31"/>
      <c r="AA885" s="31"/>
      <c r="AB885" s="32"/>
      <c r="AC885" s="32"/>
      <c r="AD885" s="32"/>
    </row>
    <row r="886" spans="24:30" ht="14.25" customHeight="1">
      <c r="X886" s="30"/>
      <c r="Z886" s="31"/>
      <c r="AA886" s="31"/>
      <c r="AB886" s="32"/>
      <c r="AC886" s="32"/>
      <c r="AD886" s="32"/>
    </row>
    <row r="887" spans="24:30" ht="14.25" customHeight="1">
      <c r="X887" s="30"/>
      <c r="Z887" s="31"/>
      <c r="AA887" s="31"/>
      <c r="AB887" s="32"/>
      <c r="AC887" s="32"/>
      <c r="AD887" s="32"/>
    </row>
    <row r="888" spans="24:30" ht="14.25" customHeight="1">
      <c r="X888" s="30"/>
      <c r="Z888" s="31"/>
      <c r="AA888" s="31"/>
      <c r="AB888" s="32"/>
      <c r="AC888" s="32"/>
      <c r="AD888" s="32"/>
    </row>
    <row r="889" spans="24:30" ht="14.25" customHeight="1">
      <c r="X889" s="30"/>
      <c r="Z889" s="31"/>
      <c r="AA889" s="31"/>
      <c r="AB889" s="32"/>
      <c r="AC889" s="32"/>
      <c r="AD889" s="32"/>
    </row>
    <row r="890" spans="24:30" ht="14.25" customHeight="1">
      <c r="X890" s="30"/>
      <c r="Z890" s="31"/>
      <c r="AA890" s="31"/>
      <c r="AB890" s="32"/>
      <c r="AC890" s="32"/>
      <c r="AD890" s="32"/>
    </row>
    <row r="891" spans="24:30" ht="14.25" customHeight="1">
      <c r="X891" s="30"/>
      <c r="Z891" s="31"/>
      <c r="AA891" s="31"/>
      <c r="AB891" s="32"/>
      <c r="AC891" s="32"/>
      <c r="AD891" s="32"/>
    </row>
    <row r="892" spans="24:30" ht="14.25" customHeight="1">
      <c r="X892" s="30"/>
      <c r="Z892" s="31"/>
      <c r="AA892" s="31"/>
      <c r="AB892" s="32"/>
      <c r="AC892" s="32"/>
      <c r="AD892" s="32"/>
    </row>
    <row r="893" spans="24:30" ht="14.25" customHeight="1">
      <c r="X893" s="30"/>
      <c r="Z893" s="31"/>
      <c r="AA893" s="31"/>
      <c r="AB893" s="32"/>
      <c r="AC893" s="32"/>
      <c r="AD893" s="32"/>
    </row>
    <row r="894" spans="24:30" ht="14.25" customHeight="1">
      <c r="X894" s="30"/>
      <c r="Z894" s="31"/>
      <c r="AA894" s="31"/>
      <c r="AB894" s="32"/>
      <c r="AC894" s="32"/>
      <c r="AD894" s="32"/>
    </row>
    <row r="895" spans="24:30" ht="14.25" customHeight="1">
      <c r="X895" s="30"/>
      <c r="Z895" s="31"/>
      <c r="AA895" s="31"/>
      <c r="AB895" s="32"/>
      <c r="AC895" s="32"/>
      <c r="AD895" s="32"/>
    </row>
    <row r="896" spans="24:30" ht="14.25" customHeight="1">
      <c r="X896" s="30"/>
      <c r="Z896" s="31"/>
      <c r="AA896" s="31"/>
      <c r="AB896" s="32"/>
      <c r="AC896" s="32"/>
      <c r="AD896" s="32"/>
    </row>
    <row r="897" spans="24:30" ht="14.25" customHeight="1">
      <c r="X897" s="30"/>
      <c r="Z897" s="31"/>
      <c r="AA897" s="31"/>
      <c r="AB897" s="32"/>
      <c r="AC897" s="32"/>
      <c r="AD897" s="32"/>
    </row>
    <row r="898" spans="24:30" ht="14.25" customHeight="1">
      <c r="X898" s="30"/>
      <c r="Z898" s="31"/>
      <c r="AA898" s="31"/>
      <c r="AB898" s="32"/>
      <c r="AC898" s="32"/>
      <c r="AD898" s="32"/>
    </row>
    <row r="899" spans="24:30" ht="14.25" customHeight="1">
      <c r="X899" s="30"/>
      <c r="Z899" s="31"/>
      <c r="AA899" s="31"/>
      <c r="AB899" s="32"/>
      <c r="AC899" s="32"/>
      <c r="AD899" s="32"/>
    </row>
    <row r="900" spans="24:30" ht="14.25" customHeight="1">
      <c r="X900" s="30"/>
      <c r="Z900" s="31"/>
      <c r="AA900" s="31"/>
      <c r="AB900" s="32"/>
      <c r="AC900" s="32"/>
      <c r="AD900" s="32"/>
    </row>
    <row r="901" spans="24:30" ht="14.25" customHeight="1">
      <c r="X901" s="30"/>
      <c r="Z901" s="31"/>
      <c r="AA901" s="31"/>
      <c r="AB901" s="32"/>
      <c r="AC901" s="32"/>
      <c r="AD901" s="32"/>
    </row>
    <row r="902" spans="24:30" ht="14.25" customHeight="1">
      <c r="X902" s="30"/>
      <c r="Z902" s="31"/>
      <c r="AA902" s="31"/>
      <c r="AB902" s="32"/>
      <c r="AC902" s="32"/>
      <c r="AD902" s="32"/>
    </row>
    <row r="903" spans="24:30" ht="14.25" customHeight="1">
      <c r="X903" s="30"/>
      <c r="Z903" s="31"/>
      <c r="AA903" s="31"/>
      <c r="AB903" s="32"/>
      <c r="AC903" s="32"/>
      <c r="AD903" s="32"/>
    </row>
    <row r="904" spans="24:30" ht="14.25" customHeight="1">
      <c r="X904" s="30"/>
      <c r="Z904" s="31"/>
      <c r="AA904" s="31"/>
      <c r="AB904" s="32"/>
      <c r="AC904" s="32"/>
      <c r="AD904" s="32"/>
    </row>
    <row r="905" spans="24:30" ht="14.25" customHeight="1">
      <c r="X905" s="30"/>
      <c r="Z905" s="31"/>
      <c r="AA905" s="31"/>
      <c r="AB905" s="32"/>
      <c r="AC905" s="32"/>
      <c r="AD905" s="32"/>
    </row>
    <row r="906" spans="24:30" ht="14.25" customHeight="1">
      <c r="X906" s="30"/>
      <c r="Z906" s="31"/>
      <c r="AA906" s="31"/>
      <c r="AB906" s="32"/>
      <c r="AC906" s="32"/>
      <c r="AD906" s="32"/>
    </row>
    <row r="907" spans="24:30" ht="14.25" customHeight="1">
      <c r="X907" s="30"/>
      <c r="Z907" s="31"/>
      <c r="AA907" s="31"/>
      <c r="AB907" s="32"/>
      <c r="AC907" s="32"/>
      <c r="AD907" s="32"/>
    </row>
    <row r="908" spans="24:30" ht="14.25" customHeight="1">
      <c r="X908" s="30"/>
      <c r="Z908" s="31"/>
      <c r="AA908" s="31"/>
      <c r="AB908" s="32"/>
      <c r="AC908" s="32"/>
      <c r="AD908" s="32"/>
    </row>
    <row r="909" spans="24:30" ht="14.25" customHeight="1">
      <c r="X909" s="30"/>
      <c r="Z909" s="31"/>
      <c r="AA909" s="31"/>
      <c r="AB909" s="32"/>
      <c r="AC909" s="32"/>
      <c r="AD909" s="32"/>
    </row>
    <row r="910" spans="24:30" ht="14.25" customHeight="1">
      <c r="X910" s="30"/>
      <c r="Z910" s="31"/>
      <c r="AA910" s="31"/>
      <c r="AB910" s="32"/>
      <c r="AC910" s="32"/>
      <c r="AD910" s="32"/>
    </row>
    <row r="911" spans="24:30" ht="14.25" customHeight="1">
      <c r="X911" s="30"/>
      <c r="Z911" s="31"/>
      <c r="AA911" s="31"/>
      <c r="AB911" s="32"/>
      <c r="AC911" s="32"/>
      <c r="AD911" s="32"/>
    </row>
    <row r="912" spans="24:30" ht="14.25" customHeight="1">
      <c r="X912" s="30"/>
      <c r="Z912" s="31"/>
      <c r="AA912" s="31"/>
      <c r="AB912" s="32"/>
      <c r="AC912" s="32"/>
      <c r="AD912" s="32"/>
    </row>
    <row r="913" spans="24:30" ht="14.25" customHeight="1">
      <c r="X913" s="30"/>
      <c r="Z913" s="31"/>
      <c r="AA913" s="31"/>
      <c r="AB913" s="32"/>
      <c r="AC913" s="32"/>
      <c r="AD913" s="32"/>
    </row>
    <row r="914" spans="24:30" ht="14.25" customHeight="1">
      <c r="X914" s="30"/>
      <c r="Z914" s="31"/>
      <c r="AA914" s="31"/>
      <c r="AB914" s="32"/>
      <c r="AC914" s="32"/>
      <c r="AD914" s="32"/>
    </row>
    <row r="915" spans="24:30" ht="14.25" customHeight="1">
      <c r="X915" s="30"/>
      <c r="Z915" s="31"/>
      <c r="AA915" s="31"/>
      <c r="AB915" s="32"/>
      <c r="AC915" s="32"/>
      <c r="AD915" s="32"/>
    </row>
    <row r="916" spans="24:30" ht="14.25" customHeight="1">
      <c r="X916" s="30"/>
      <c r="Z916" s="31"/>
      <c r="AA916" s="31"/>
      <c r="AB916" s="32"/>
      <c r="AC916" s="32"/>
      <c r="AD916" s="32"/>
    </row>
    <row r="917" spans="24:30" ht="14.25" customHeight="1">
      <c r="X917" s="30"/>
      <c r="Z917" s="31"/>
      <c r="AA917" s="31"/>
      <c r="AB917" s="32"/>
      <c r="AC917" s="32"/>
      <c r="AD917" s="32"/>
    </row>
    <row r="918" spans="24:30" ht="14.25" customHeight="1">
      <c r="X918" s="30"/>
      <c r="Z918" s="31"/>
      <c r="AA918" s="31"/>
      <c r="AB918" s="32"/>
      <c r="AC918" s="32"/>
      <c r="AD918" s="32"/>
    </row>
    <row r="919" spans="24:30" ht="14.25" customHeight="1">
      <c r="X919" s="30"/>
      <c r="Z919" s="31"/>
      <c r="AA919" s="31"/>
      <c r="AB919" s="32"/>
      <c r="AC919" s="32"/>
      <c r="AD919" s="32"/>
    </row>
    <row r="920" spans="24:30" ht="14.25" customHeight="1">
      <c r="X920" s="30"/>
      <c r="Z920" s="31"/>
      <c r="AA920" s="31"/>
      <c r="AB920" s="32"/>
      <c r="AC920" s="32"/>
      <c r="AD920" s="32"/>
    </row>
    <row r="921" spans="24:30" ht="14.25" customHeight="1">
      <c r="X921" s="30"/>
      <c r="Z921" s="31"/>
      <c r="AA921" s="31"/>
      <c r="AB921" s="32"/>
      <c r="AC921" s="32"/>
      <c r="AD921" s="32"/>
    </row>
    <row r="922" spans="24:30" ht="14.25" customHeight="1">
      <c r="X922" s="30"/>
      <c r="Z922" s="31"/>
      <c r="AA922" s="31"/>
      <c r="AB922" s="32"/>
      <c r="AC922" s="32"/>
      <c r="AD922" s="32"/>
    </row>
    <row r="923" spans="24:30" ht="14.25" customHeight="1">
      <c r="X923" s="30"/>
      <c r="Z923" s="31"/>
      <c r="AA923" s="31"/>
      <c r="AB923" s="32"/>
      <c r="AC923" s="32"/>
      <c r="AD923" s="32"/>
    </row>
    <row r="924" spans="24:30" ht="14.25" customHeight="1">
      <c r="X924" s="30"/>
      <c r="Z924" s="31"/>
      <c r="AA924" s="31"/>
      <c r="AB924" s="32"/>
      <c r="AC924" s="32"/>
      <c r="AD924" s="32"/>
    </row>
    <row r="925" spans="24:30" ht="14.25" customHeight="1">
      <c r="X925" s="30"/>
      <c r="Z925" s="31"/>
      <c r="AA925" s="31"/>
      <c r="AB925" s="32"/>
      <c r="AC925" s="32"/>
      <c r="AD925" s="32"/>
    </row>
    <row r="926" spans="24:30" ht="14.25" customHeight="1">
      <c r="X926" s="30"/>
      <c r="Z926" s="31"/>
      <c r="AA926" s="31"/>
      <c r="AB926" s="32"/>
      <c r="AC926" s="32"/>
      <c r="AD926" s="32"/>
    </row>
    <row r="927" spans="24:30" ht="14.25" customHeight="1">
      <c r="X927" s="30"/>
      <c r="Z927" s="31"/>
      <c r="AA927" s="31"/>
      <c r="AB927" s="32"/>
      <c r="AC927" s="32"/>
      <c r="AD927" s="32"/>
    </row>
    <row r="928" spans="24:30" ht="14.25" customHeight="1">
      <c r="X928" s="30"/>
      <c r="Z928" s="31"/>
      <c r="AA928" s="31"/>
      <c r="AB928" s="32"/>
      <c r="AC928" s="32"/>
      <c r="AD928" s="32"/>
    </row>
    <row r="929" spans="24:30" ht="14.25" customHeight="1">
      <c r="X929" s="30"/>
      <c r="Z929" s="31"/>
      <c r="AA929" s="31"/>
      <c r="AB929" s="32"/>
      <c r="AC929" s="32"/>
      <c r="AD929" s="32"/>
    </row>
    <row r="930" spans="24:30" ht="14.25" customHeight="1">
      <c r="X930" s="30"/>
      <c r="Z930" s="31"/>
      <c r="AA930" s="31"/>
      <c r="AB930" s="32"/>
      <c r="AC930" s="32"/>
      <c r="AD930" s="32"/>
    </row>
    <row r="931" spans="24:30" ht="14.25" customHeight="1">
      <c r="X931" s="30"/>
      <c r="Z931" s="31"/>
      <c r="AA931" s="31"/>
      <c r="AB931" s="32"/>
      <c r="AC931" s="32"/>
      <c r="AD931" s="32"/>
    </row>
    <row r="932" spans="24:30" ht="14.25" customHeight="1">
      <c r="X932" s="30"/>
      <c r="Z932" s="31"/>
      <c r="AA932" s="31"/>
      <c r="AB932" s="32"/>
      <c r="AC932" s="32"/>
      <c r="AD932" s="32"/>
    </row>
    <row r="933" spans="24:30" ht="14.25" customHeight="1">
      <c r="X933" s="30"/>
      <c r="Z933" s="31"/>
      <c r="AA933" s="31"/>
      <c r="AB933" s="32"/>
      <c r="AC933" s="32"/>
      <c r="AD933" s="32"/>
    </row>
    <row r="934" spans="24:30" ht="14.25" customHeight="1">
      <c r="X934" s="30"/>
      <c r="Z934" s="31"/>
      <c r="AA934" s="31"/>
      <c r="AB934" s="32"/>
      <c r="AC934" s="32"/>
      <c r="AD934" s="32"/>
    </row>
    <row r="935" spans="24:30" ht="14.25" customHeight="1">
      <c r="X935" s="30"/>
      <c r="Z935" s="31"/>
      <c r="AA935" s="31"/>
      <c r="AB935" s="32"/>
      <c r="AC935" s="32"/>
      <c r="AD935" s="32"/>
    </row>
    <row r="936" spans="24:30" ht="14.25" customHeight="1">
      <c r="X936" s="30"/>
      <c r="Z936" s="31"/>
      <c r="AA936" s="31"/>
      <c r="AB936" s="32"/>
      <c r="AC936" s="32"/>
      <c r="AD936" s="32"/>
    </row>
    <row r="937" spans="24:30" ht="14.25" customHeight="1">
      <c r="X937" s="30"/>
      <c r="Z937" s="31"/>
      <c r="AA937" s="31"/>
      <c r="AB937" s="32"/>
      <c r="AC937" s="32"/>
      <c r="AD937" s="32"/>
    </row>
    <row r="938" spans="24:30" ht="14.25" customHeight="1">
      <c r="X938" s="30"/>
      <c r="Z938" s="31"/>
      <c r="AA938" s="31"/>
      <c r="AB938" s="32"/>
      <c r="AC938" s="32"/>
      <c r="AD938" s="32"/>
    </row>
    <row r="939" spans="24:30" ht="14.25" customHeight="1">
      <c r="X939" s="30"/>
      <c r="Z939" s="31"/>
      <c r="AA939" s="31"/>
      <c r="AB939" s="32"/>
      <c r="AC939" s="32"/>
      <c r="AD939" s="32"/>
    </row>
    <row r="940" spans="24:30" ht="14.25" customHeight="1">
      <c r="X940" s="30"/>
      <c r="Z940" s="31"/>
      <c r="AA940" s="31"/>
      <c r="AB940" s="32"/>
      <c r="AC940" s="32"/>
      <c r="AD940" s="32"/>
    </row>
    <row r="941" spans="24:30" ht="14.25" customHeight="1">
      <c r="X941" s="30"/>
      <c r="Z941" s="31"/>
      <c r="AA941" s="31"/>
      <c r="AB941" s="32"/>
      <c r="AC941" s="32"/>
      <c r="AD941" s="32"/>
    </row>
    <row r="942" spans="24:30" ht="14.25" customHeight="1">
      <c r="X942" s="30"/>
      <c r="Z942" s="31"/>
      <c r="AA942" s="31"/>
      <c r="AB942" s="32"/>
      <c r="AC942" s="32"/>
      <c r="AD942" s="32"/>
    </row>
    <row r="943" spans="24:30" ht="14.25" customHeight="1">
      <c r="X943" s="30"/>
      <c r="Z943" s="31"/>
      <c r="AA943" s="31"/>
      <c r="AB943" s="32"/>
      <c r="AC943" s="32"/>
      <c r="AD943" s="32"/>
    </row>
    <row r="944" spans="24:30" ht="14.25" customHeight="1">
      <c r="X944" s="30"/>
      <c r="Z944" s="31"/>
      <c r="AA944" s="31"/>
      <c r="AB944" s="32"/>
      <c r="AC944" s="32"/>
      <c r="AD944" s="32"/>
    </row>
    <row r="945" spans="24:30" ht="14.25" customHeight="1">
      <c r="X945" s="30"/>
      <c r="Z945" s="31"/>
      <c r="AA945" s="31"/>
      <c r="AB945" s="32"/>
      <c r="AC945" s="32"/>
      <c r="AD945" s="32"/>
    </row>
    <row r="946" spans="24:30" ht="14.25" customHeight="1">
      <c r="X946" s="30"/>
      <c r="Z946" s="31"/>
      <c r="AA946" s="31"/>
      <c r="AB946" s="32"/>
      <c r="AC946" s="32"/>
      <c r="AD946" s="32"/>
    </row>
    <row r="947" spans="24:30" ht="14.25" customHeight="1">
      <c r="X947" s="30"/>
      <c r="Z947" s="31"/>
      <c r="AA947" s="31"/>
      <c r="AB947" s="32"/>
      <c r="AC947" s="32"/>
      <c r="AD947" s="32"/>
    </row>
    <row r="948" spans="24:30" ht="14.25" customHeight="1">
      <c r="X948" s="30"/>
      <c r="Z948" s="31"/>
      <c r="AA948" s="31"/>
      <c r="AB948" s="32"/>
      <c r="AC948" s="32"/>
      <c r="AD948" s="32"/>
    </row>
    <row r="949" spans="24:30" ht="14.25" customHeight="1">
      <c r="X949" s="30"/>
      <c r="Z949" s="31"/>
      <c r="AA949" s="31"/>
      <c r="AB949" s="32"/>
      <c r="AC949" s="32"/>
      <c r="AD949" s="32"/>
    </row>
    <row r="950" spans="24:30" ht="14.25" customHeight="1">
      <c r="X950" s="30"/>
      <c r="Z950" s="31"/>
      <c r="AA950" s="31"/>
      <c r="AB950" s="32"/>
      <c r="AC950" s="32"/>
      <c r="AD950" s="32"/>
    </row>
    <row r="951" spans="24:30" ht="14.25" customHeight="1">
      <c r="X951" s="30"/>
      <c r="Z951" s="31"/>
      <c r="AA951" s="31"/>
      <c r="AB951" s="32"/>
      <c r="AC951" s="32"/>
      <c r="AD951" s="32"/>
    </row>
    <row r="952" spans="24:30" ht="14.25" customHeight="1">
      <c r="X952" s="30"/>
      <c r="Z952" s="31"/>
      <c r="AA952" s="31"/>
      <c r="AB952" s="32"/>
      <c r="AC952" s="32"/>
      <c r="AD952" s="32"/>
    </row>
    <row r="953" spans="24:30" ht="14.25" customHeight="1">
      <c r="X953" s="30"/>
      <c r="Z953" s="31"/>
      <c r="AA953" s="31"/>
      <c r="AB953" s="32"/>
      <c r="AC953" s="32"/>
      <c r="AD953" s="32"/>
    </row>
    <row r="954" spans="24:30" ht="14.25" customHeight="1">
      <c r="X954" s="30"/>
      <c r="Z954" s="31"/>
      <c r="AA954" s="31"/>
      <c r="AB954" s="32"/>
      <c r="AC954" s="32"/>
      <c r="AD954" s="32"/>
    </row>
    <row r="955" spans="24:30" ht="14.25" customHeight="1">
      <c r="X955" s="30"/>
      <c r="Z955" s="31"/>
      <c r="AA955" s="31"/>
      <c r="AB955" s="32"/>
      <c r="AC955" s="32"/>
      <c r="AD955" s="32"/>
    </row>
    <row r="956" spans="24:30" ht="14.25" customHeight="1">
      <c r="X956" s="30"/>
      <c r="Z956" s="31"/>
      <c r="AA956" s="31"/>
      <c r="AB956" s="32"/>
      <c r="AC956" s="32"/>
      <c r="AD956" s="32"/>
    </row>
    <row r="957" spans="24:30" ht="14.25" customHeight="1">
      <c r="X957" s="30"/>
      <c r="Z957" s="31"/>
      <c r="AA957" s="31"/>
      <c r="AB957" s="32"/>
      <c r="AC957" s="32"/>
      <c r="AD957" s="32"/>
    </row>
    <row r="958" spans="24:30" ht="14.25" customHeight="1">
      <c r="X958" s="30"/>
      <c r="Z958" s="31"/>
      <c r="AA958" s="31"/>
      <c r="AB958" s="32"/>
      <c r="AC958" s="32"/>
      <c r="AD958" s="32"/>
    </row>
    <row r="959" spans="24:30" ht="14.25" customHeight="1">
      <c r="X959" s="30"/>
      <c r="Z959" s="31"/>
      <c r="AA959" s="31"/>
      <c r="AB959" s="32"/>
      <c r="AC959" s="32"/>
      <c r="AD959" s="32"/>
    </row>
    <row r="960" spans="24:30" ht="14.25" customHeight="1">
      <c r="X960" s="30"/>
      <c r="Z960" s="31"/>
      <c r="AA960" s="31"/>
      <c r="AB960" s="32"/>
      <c r="AC960" s="32"/>
      <c r="AD960" s="32"/>
    </row>
    <row r="961" spans="24:30" ht="14.25" customHeight="1">
      <c r="X961" s="30"/>
      <c r="Z961" s="31"/>
      <c r="AA961" s="31"/>
      <c r="AB961" s="32"/>
      <c r="AC961" s="32"/>
      <c r="AD961" s="32"/>
    </row>
    <row r="962" spans="24:30" ht="14.25" customHeight="1">
      <c r="X962" s="30"/>
      <c r="Z962" s="31"/>
      <c r="AA962" s="31"/>
      <c r="AB962" s="32"/>
      <c r="AC962" s="32"/>
      <c r="AD962" s="32"/>
    </row>
    <row r="963" spans="24:30" ht="14.25" customHeight="1">
      <c r="X963" s="30"/>
      <c r="Z963" s="31"/>
      <c r="AA963" s="31"/>
      <c r="AB963" s="32"/>
      <c r="AC963" s="32"/>
      <c r="AD963" s="32"/>
    </row>
    <row r="964" spans="24:30" ht="14.25" customHeight="1">
      <c r="X964" s="30"/>
      <c r="Z964" s="31"/>
      <c r="AA964" s="31"/>
      <c r="AB964" s="32"/>
      <c r="AC964" s="32"/>
      <c r="AD964" s="32"/>
    </row>
    <row r="965" spans="24:30" ht="14.25" customHeight="1">
      <c r="X965" s="30"/>
      <c r="Z965" s="31"/>
      <c r="AA965" s="31"/>
      <c r="AB965" s="32"/>
      <c r="AC965" s="32"/>
      <c r="AD965" s="32"/>
    </row>
    <row r="966" spans="24:30" ht="14.25" customHeight="1">
      <c r="X966" s="30"/>
      <c r="Z966" s="31"/>
      <c r="AA966" s="31"/>
      <c r="AB966" s="32"/>
      <c r="AC966" s="32"/>
      <c r="AD966" s="32"/>
    </row>
    <row r="967" spans="24:30" ht="14.25" customHeight="1">
      <c r="X967" s="30"/>
      <c r="Z967" s="31"/>
      <c r="AA967" s="31"/>
      <c r="AB967" s="32"/>
      <c r="AC967" s="32"/>
      <c r="AD967" s="32"/>
    </row>
    <row r="968" spans="24:30" ht="14.25" customHeight="1">
      <c r="X968" s="30"/>
      <c r="Z968" s="31"/>
      <c r="AA968" s="31"/>
      <c r="AB968" s="32"/>
      <c r="AC968" s="32"/>
      <c r="AD968" s="32"/>
    </row>
    <row r="969" spans="24:30" ht="14.25" customHeight="1">
      <c r="X969" s="30"/>
      <c r="Z969" s="31"/>
      <c r="AA969" s="31"/>
      <c r="AB969" s="32"/>
      <c r="AC969" s="32"/>
      <c r="AD969" s="32"/>
    </row>
    <row r="970" spans="24:30" ht="14.25" customHeight="1">
      <c r="X970" s="30"/>
      <c r="Z970" s="31"/>
      <c r="AA970" s="31"/>
      <c r="AB970" s="32"/>
      <c r="AC970" s="32"/>
      <c r="AD970" s="32"/>
    </row>
    <row r="971" spans="24:30" ht="14.25" customHeight="1">
      <c r="X971" s="30"/>
      <c r="Z971" s="31"/>
      <c r="AA971" s="31"/>
      <c r="AB971" s="32"/>
      <c r="AC971" s="32"/>
      <c r="AD971" s="32"/>
    </row>
    <row r="972" spans="24:30" ht="14.25" customHeight="1">
      <c r="X972" s="30"/>
      <c r="Z972" s="31"/>
      <c r="AA972" s="31"/>
      <c r="AB972" s="32"/>
      <c r="AC972" s="32"/>
      <c r="AD972" s="32"/>
    </row>
    <row r="973" spans="24:30" ht="14.25" customHeight="1">
      <c r="X973" s="30"/>
      <c r="Z973" s="31"/>
      <c r="AA973" s="31"/>
      <c r="AB973" s="32"/>
      <c r="AC973" s="32"/>
      <c r="AD973" s="32"/>
    </row>
    <row r="974" spans="24:30" ht="14.25" customHeight="1">
      <c r="X974" s="30"/>
      <c r="Z974" s="31"/>
      <c r="AA974" s="31"/>
      <c r="AB974" s="32"/>
      <c r="AC974" s="32"/>
      <c r="AD974" s="32"/>
    </row>
    <row r="975" spans="24:30" ht="14.25" customHeight="1">
      <c r="X975" s="30"/>
      <c r="Z975" s="31"/>
      <c r="AA975" s="31"/>
      <c r="AB975" s="32"/>
      <c r="AC975" s="32"/>
      <c r="AD975" s="32"/>
    </row>
    <row r="976" spans="24:30" ht="14.25" customHeight="1">
      <c r="X976" s="30"/>
      <c r="Z976" s="31"/>
      <c r="AA976" s="31"/>
      <c r="AB976" s="32"/>
      <c r="AC976" s="32"/>
      <c r="AD976" s="32"/>
    </row>
    <row r="977" spans="24:30" ht="14.25" customHeight="1">
      <c r="X977" s="30"/>
      <c r="Z977" s="31"/>
      <c r="AA977" s="31"/>
      <c r="AB977" s="32"/>
      <c r="AC977" s="32"/>
      <c r="AD977" s="32"/>
    </row>
    <row r="978" spans="24:30" ht="14.25" customHeight="1">
      <c r="X978" s="30"/>
      <c r="Z978" s="31"/>
      <c r="AA978" s="31"/>
      <c r="AB978" s="32"/>
      <c r="AC978" s="32"/>
      <c r="AD978" s="32"/>
    </row>
    <row r="979" spans="24:30" ht="14.25" customHeight="1">
      <c r="X979" s="30"/>
      <c r="Z979" s="31"/>
      <c r="AA979" s="31"/>
      <c r="AB979" s="32"/>
      <c r="AC979" s="32"/>
      <c r="AD979" s="32"/>
    </row>
    <row r="980" spans="24:30" ht="14.25" customHeight="1">
      <c r="X980" s="30"/>
      <c r="Z980" s="31"/>
      <c r="AA980" s="31"/>
      <c r="AB980" s="32"/>
      <c r="AC980" s="32"/>
      <c r="AD980" s="32"/>
    </row>
    <row r="981" spans="24:30" ht="14.25" customHeight="1">
      <c r="X981" s="30"/>
      <c r="Z981" s="31"/>
      <c r="AA981" s="31"/>
      <c r="AB981" s="32"/>
      <c r="AC981" s="32"/>
      <c r="AD981" s="32"/>
    </row>
    <row r="982" spans="24:30" ht="14.25" customHeight="1">
      <c r="X982" s="30"/>
      <c r="Z982" s="31"/>
      <c r="AA982" s="31"/>
      <c r="AB982" s="32"/>
      <c r="AC982" s="32"/>
      <c r="AD982" s="32"/>
    </row>
    <row r="983" spans="24:30" ht="14.25" customHeight="1">
      <c r="X983" s="30"/>
      <c r="Z983" s="31"/>
      <c r="AA983" s="31"/>
      <c r="AB983" s="32"/>
      <c r="AC983" s="32"/>
      <c r="AD983" s="32"/>
    </row>
    <row r="984" spans="24:30" ht="14.25" customHeight="1">
      <c r="X984" s="30"/>
      <c r="Z984" s="31"/>
      <c r="AA984" s="31"/>
      <c r="AB984" s="32"/>
      <c r="AC984" s="32"/>
      <c r="AD984" s="32"/>
    </row>
    <row r="985" spans="24:30" ht="14.25" customHeight="1">
      <c r="X985" s="30"/>
      <c r="Z985" s="31"/>
      <c r="AA985" s="31"/>
      <c r="AB985" s="32"/>
      <c r="AC985" s="32"/>
      <c r="AD985" s="32"/>
    </row>
    <row r="986" spans="24:30" ht="14.25" customHeight="1">
      <c r="X986" s="30"/>
      <c r="Z986" s="31"/>
      <c r="AA986" s="31"/>
      <c r="AB986" s="32"/>
      <c r="AC986" s="32"/>
      <c r="AD986" s="32"/>
    </row>
    <row r="987" spans="24:30" ht="14.25" customHeight="1">
      <c r="X987" s="30"/>
      <c r="Z987" s="31"/>
      <c r="AA987" s="31"/>
      <c r="AB987" s="32"/>
      <c r="AC987" s="32"/>
      <c r="AD987" s="32"/>
    </row>
    <row r="988" spans="24:30" ht="14.25" customHeight="1">
      <c r="X988" s="30"/>
      <c r="Z988" s="31"/>
      <c r="AA988" s="31"/>
      <c r="AB988" s="32"/>
      <c r="AC988" s="32"/>
      <c r="AD988" s="32"/>
    </row>
    <row r="989" spans="24:30" ht="14.25" customHeight="1">
      <c r="X989" s="30"/>
      <c r="Z989" s="31"/>
      <c r="AA989" s="31"/>
      <c r="AB989" s="32"/>
      <c r="AC989" s="32"/>
      <c r="AD989" s="32"/>
    </row>
    <row r="990" spans="24:30" ht="14.25" customHeight="1">
      <c r="X990" s="30"/>
      <c r="Z990" s="31"/>
      <c r="AA990" s="31"/>
      <c r="AB990" s="32"/>
      <c r="AC990" s="32"/>
      <c r="AD990" s="32"/>
    </row>
    <row r="991" spans="24:30" ht="14.25" customHeight="1">
      <c r="X991" s="30"/>
      <c r="Z991" s="31"/>
      <c r="AA991" s="31"/>
      <c r="AB991" s="32"/>
      <c r="AC991" s="32"/>
      <c r="AD991" s="32"/>
    </row>
    <row r="992" spans="24:30" ht="14.25" customHeight="1">
      <c r="X992" s="30"/>
      <c r="Z992" s="31"/>
      <c r="AA992" s="31"/>
      <c r="AB992" s="32"/>
      <c r="AC992" s="32"/>
      <c r="AD992" s="32"/>
    </row>
    <row r="993" spans="24:30" ht="14.25" customHeight="1">
      <c r="X993" s="30"/>
      <c r="Z993" s="31"/>
      <c r="AA993" s="31"/>
      <c r="AB993" s="32"/>
      <c r="AC993" s="32"/>
      <c r="AD993" s="32"/>
    </row>
    <row r="994" spans="24:30" ht="14.25" customHeight="1">
      <c r="X994" s="30"/>
      <c r="Z994" s="31"/>
      <c r="AA994" s="31"/>
      <c r="AB994" s="32"/>
      <c r="AC994" s="32"/>
      <c r="AD994" s="32"/>
    </row>
    <row r="995" spans="24:30" ht="14.25" customHeight="1">
      <c r="X995" s="30"/>
      <c r="Z995" s="31"/>
      <c r="AA995" s="31"/>
      <c r="AB995" s="32"/>
      <c r="AC995" s="32"/>
      <c r="AD995" s="32"/>
    </row>
    <row r="996" spans="24:30" ht="14.25" customHeight="1">
      <c r="X996" s="30"/>
      <c r="Z996" s="31"/>
      <c r="AA996" s="31"/>
      <c r="AB996" s="32"/>
      <c r="AC996" s="32"/>
      <c r="AD996" s="32"/>
    </row>
    <row r="997" spans="24:30" ht="14.25" customHeight="1">
      <c r="X997" s="30"/>
      <c r="Z997" s="31"/>
      <c r="AA997" s="31"/>
      <c r="AB997" s="32"/>
      <c r="AC997" s="32"/>
      <c r="AD997" s="32"/>
    </row>
    <row r="998" spans="24:30" ht="14.25" customHeight="1">
      <c r="X998" s="30"/>
      <c r="Z998" s="31"/>
      <c r="AA998" s="31"/>
      <c r="AB998" s="32"/>
      <c r="AC998" s="32"/>
      <c r="AD998" s="32"/>
    </row>
    <row r="999" spans="24:30" ht="14.25" customHeight="1">
      <c r="X999" s="30"/>
      <c r="Z999" s="31"/>
      <c r="AA999" s="31"/>
      <c r="AB999" s="32"/>
      <c r="AC999" s="32"/>
      <c r="AD999" s="32"/>
    </row>
  </sheetData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E1001"/>
  <sheetViews>
    <sheetView workbookViewId="0">
      <selection activeCell="A2" sqref="A2:A27"/>
    </sheetView>
  </sheetViews>
  <sheetFormatPr baseColWidth="10" defaultColWidth="14.44140625" defaultRowHeight="15" customHeight="1"/>
  <cols>
    <col min="1" max="1" width="24" customWidth="1"/>
    <col min="2" max="4" width="5.88671875" customWidth="1"/>
    <col min="5" max="7" width="6.33203125" customWidth="1"/>
    <col min="8" max="8" width="9.109375" customWidth="1"/>
    <col min="9" max="9" width="4.88671875" customWidth="1"/>
    <col min="10" max="10" width="5.33203125" customWidth="1"/>
    <col min="11" max="11" width="14.6640625" customWidth="1"/>
  </cols>
  <sheetData>
    <row r="1" spans="1:31">
      <c r="A1" s="40" t="s">
        <v>54</v>
      </c>
      <c r="B1" s="54" t="s">
        <v>126</v>
      </c>
      <c r="C1" s="55" t="s">
        <v>127</v>
      </c>
      <c r="D1" s="55" t="s">
        <v>128</v>
      </c>
      <c r="E1" s="56" t="s">
        <v>129</v>
      </c>
      <c r="F1" s="55" t="s">
        <v>130</v>
      </c>
      <c r="G1" s="56" t="s">
        <v>131</v>
      </c>
      <c r="H1" s="57" t="s">
        <v>132</v>
      </c>
      <c r="I1" s="57" t="s">
        <v>133</v>
      </c>
      <c r="J1" s="58" t="s">
        <v>134</v>
      </c>
      <c r="K1" s="59">
        <v>50</v>
      </c>
      <c r="L1" s="10" t="s">
        <v>100</v>
      </c>
      <c r="M1" s="10" t="s">
        <v>101</v>
      </c>
      <c r="N1" s="10" t="s">
        <v>102</v>
      </c>
      <c r="O1" s="10" t="s">
        <v>99</v>
      </c>
      <c r="P1" s="10" t="s">
        <v>135</v>
      </c>
      <c r="Q1" s="10" t="s">
        <v>104</v>
      </c>
      <c r="R1" s="10"/>
      <c r="S1" s="10" t="s">
        <v>136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>
      <c r="A2" s="12" t="s">
        <v>178</v>
      </c>
      <c r="B2" s="41">
        <v>4.9000000000000004</v>
      </c>
      <c r="C2" s="41">
        <v>3.45</v>
      </c>
      <c r="D2" s="42">
        <v>4.6500000000000004</v>
      </c>
      <c r="E2" s="60">
        <f t="shared" ref="E2:E27" si="0">(0.1*B2+0.2*C2+0.4*D2)*10/7</f>
        <v>4.3428571428571434</v>
      </c>
      <c r="F2" s="43">
        <f>'2ª Borrador SAÍDA 4D '!AB3/MAX('2ª Borrador SAÍDA 4D '!AB3,$K$1)*10</f>
        <v>5</v>
      </c>
      <c r="G2" s="43">
        <f>AVERAGE(IF(F2&lt;0,0,F2),'MEDIAS 1ª'!D2)</f>
        <v>5.7727272727272725</v>
      </c>
      <c r="H2" s="10" t="str">
        <f t="shared" ref="H2:H27" si="1">IF(J2&lt;5,"Suspenso","")</f>
        <v/>
      </c>
      <c r="I2" s="44">
        <f t="shared" ref="I2:I27" si="2">E2*0.7+G2*0.3</f>
        <v>4.7718181818181815</v>
      </c>
      <c r="J2" s="45">
        <f t="shared" ref="J2:J27" si="3">INT(I2+0.25)</f>
        <v>5</v>
      </c>
      <c r="K2" s="11" t="str">
        <f t="shared" ref="K2:K27" si="4">IF(J2&lt;5,"Suspenso","")</f>
        <v/>
      </c>
      <c r="L2" s="44">
        <f t="shared" ref="L2:L28" si="5">E2</f>
        <v>4.3428571428571434</v>
      </c>
      <c r="M2" s="46">
        <f>'MEDIAS 3ª'!B2</f>
        <v>4.3499999999999996</v>
      </c>
      <c r="N2" s="44">
        <f t="shared" ref="N2:N27" si="6">MAX(L2:M2)</f>
        <v>4.3499999999999996</v>
      </c>
      <c r="O2" s="44">
        <f t="shared" ref="O2:O27" si="7">G2</f>
        <v>5.7727272727272725</v>
      </c>
      <c r="P2" s="46">
        <f t="shared" ref="P2:P27" si="8">N2*0.7+O2*0.3</f>
        <v>4.7768181818181814</v>
      </c>
      <c r="Q2" s="45">
        <f t="shared" ref="Q2:Q27" si="9">INT(P2+0.25)</f>
        <v>5</v>
      </c>
      <c r="R2" s="61">
        <f t="shared" ref="R2:R27" si="10">Q2-J2</f>
        <v>0</v>
      </c>
      <c r="S2" s="10" t="str">
        <f t="shared" ref="S2:S27" si="11">IF(AND(Q2&gt;4,J2&lt;5),"RECUPERA",IF(Q2&gt;J2,"Sube",""))</f>
        <v/>
      </c>
      <c r="T2" s="51">
        <f>AVERAGE(P2,'MEDIAS 1ª'!L2)</f>
        <v>5.5702272727272728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>
      <c r="A3" s="12" t="s">
        <v>181</v>
      </c>
      <c r="B3" s="41">
        <v>2.25</v>
      </c>
      <c r="C3" s="41">
        <v>2.5499999999999998</v>
      </c>
      <c r="D3" s="42">
        <v>0.85</v>
      </c>
      <c r="E3" s="60">
        <f t="shared" si="0"/>
        <v>1.5357142857142858</v>
      </c>
      <c r="F3" s="43">
        <f>'2ª Borrador SAÍDA 4D '!AB4/MAX('2ª Borrador SAÍDA 4D '!AB4,$K$1)*10</f>
        <v>6.2</v>
      </c>
      <c r="G3" s="43">
        <f>AVERAGE(IF(F3&lt;0,0,F3),'MEDIAS 1ª'!D3)</f>
        <v>6.2</v>
      </c>
      <c r="H3" s="10" t="str">
        <f t="shared" si="1"/>
        <v>Suspenso</v>
      </c>
      <c r="I3" s="44">
        <f t="shared" si="2"/>
        <v>2.9349999999999996</v>
      </c>
      <c r="J3" s="45">
        <f t="shared" si="3"/>
        <v>3</v>
      </c>
      <c r="K3" s="11" t="str">
        <f t="shared" si="4"/>
        <v>Suspenso</v>
      </c>
      <c r="L3" s="44">
        <f t="shared" si="5"/>
        <v>1.5357142857142858</v>
      </c>
      <c r="M3" s="46">
        <f>'MEDIAS 3ª'!B3</f>
        <v>2.8</v>
      </c>
      <c r="N3" s="44">
        <f t="shared" si="6"/>
        <v>2.8</v>
      </c>
      <c r="O3" s="44">
        <f t="shared" si="7"/>
        <v>6.2</v>
      </c>
      <c r="P3" s="46">
        <f t="shared" si="8"/>
        <v>3.8199999999999994</v>
      </c>
      <c r="Q3" s="45">
        <f t="shared" si="9"/>
        <v>4</v>
      </c>
      <c r="R3" s="61">
        <f t="shared" si="10"/>
        <v>1</v>
      </c>
      <c r="S3" s="10" t="str">
        <f t="shared" si="11"/>
        <v>Sube</v>
      </c>
      <c r="T3" s="51">
        <f>AVERAGE(P3,'MEDIAS 1ª'!L3)</f>
        <v>2.6974999999999998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>
      <c r="A4" s="12" t="s">
        <v>184</v>
      </c>
      <c r="B4" s="41">
        <v>6.35</v>
      </c>
      <c r="C4" s="41">
        <v>6.9</v>
      </c>
      <c r="D4" s="42">
        <v>5.25</v>
      </c>
      <c r="E4" s="60">
        <f t="shared" si="0"/>
        <v>5.878571428571429</v>
      </c>
      <c r="F4" s="43">
        <f>'2ª Borrador SAÍDA 4D '!AB5/MAX('2ª Borrador SAÍDA 4D '!AB5,$K$1)*10</f>
        <v>10</v>
      </c>
      <c r="G4" s="43">
        <f>AVERAGE(IF(F4&lt;0,0,F4),'MEDIAS 1ª'!D4)</f>
        <v>8.454545454545455</v>
      </c>
      <c r="H4" s="10" t="str">
        <f t="shared" si="1"/>
        <v/>
      </c>
      <c r="I4" s="44">
        <f t="shared" si="2"/>
        <v>6.6513636363636373</v>
      </c>
      <c r="J4" s="45">
        <f t="shared" si="3"/>
        <v>6</v>
      </c>
      <c r="K4" s="11" t="str">
        <f t="shared" si="4"/>
        <v/>
      </c>
      <c r="L4" s="44">
        <f t="shared" si="5"/>
        <v>5.878571428571429</v>
      </c>
      <c r="M4" s="46">
        <f>'MEDIAS 3ª'!B4</f>
        <v>5.8</v>
      </c>
      <c r="N4" s="44">
        <f t="shared" si="6"/>
        <v>5.878571428571429</v>
      </c>
      <c r="O4" s="44">
        <f t="shared" si="7"/>
        <v>8.454545454545455</v>
      </c>
      <c r="P4" s="46">
        <f t="shared" si="8"/>
        <v>6.6513636363636373</v>
      </c>
      <c r="Q4" s="45">
        <f t="shared" si="9"/>
        <v>6</v>
      </c>
      <c r="R4" s="61">
        <f t="shared" si="10"/>
        <v>0</v>
      </c>
      <c r="S4" s="10" t="str">
        <f t="shared" si="11"/>
        <v/>
      </c>
      <c r="T4" s="51">
        <f>AVERAGE(P4,'MEDIAS 1ª'!L4)</f>
        <v>6.5845454545454549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2" t="s">
        <v>186</v>
      </c>
      <c r="B5" s="41">
        <v>3.4</v>
      </c>
      <c r="C5" s="41">
        <v>3.4</v>
      </c>
      <c r="D5" s="42">
        <v>2.2000000000000002</v>
      </c>
      <c r="E5" s="60">
        <f t="shared" si="0"/>
        <v>2.7142857142857144</v>
      </c>
      <c r="F5" s="43">
        <f>'2ª Borrador SAÍDA 4D '!AB6/MAX('2ª Borrador SAÍDA 4D '!AB6,$K$1)*10</f>
        <v>10</v>
      </c>
      <c r="G5" s="43">
        <f>AVERAGE(IF(F5&lt;0,0,F5),'MEDIAS 1ª'!D5)</f>
        <v>8.454545454545455</v>
      </c>
      <c r="H5" s="10" t="str">
        <f t="shared" si="1"/>
        <v>Suspenso</v>
      </c>
      <c r="I5" s="44">
        <f t="shared" si="2"/>
        <v>4.4363636363636365</v>
      </c>
      <c r="J5" s="45">
        <f t="shared" si="3"/>
        <v>4</v>
      </c>
      <c r="K5" s="11" t="str">
        <f t="shared" si="4"/>
        <v>Suspenso</v>
      </c>
      <c r="L5" s="44">
        <f t="shared" si="5"/>
        <v>2.7142857142857144</v>
      </c>
      <c r="M5" s="46">
        <f>'MEDIAS 3ª'!B5</f>
        <v>3.25</v>
      </c>
      <c r="N5" s="44">
        <f t="shared" si="6"/>
        <v>3.25</v>
      </c>
      <c r="O5" s="44">
        <f t="shared" si="7"/>
        <v>8.454545454545455</v>
      </c>
      <c r="P5" s="46">
        <f t="shared" si="8"/>
        <v>4.8113636363636365</v>
      </c>
      <c r="Q5" s="45">
        <f t="shared" si="9"/>
        <v>5</v>
      </c>
      <c r="R5" s="61">
        <f t="shared" si="10"/>
        <v>1</v>
      </c>
      <c r="S5" s="10" t="str">
        <f t="shared" si="11"/>
        <v>RECUPERA</v>
      </c>
      <c r="T5" s="51">
        <f>AVERAGE(P5,'MEDIAS 1ª'!L5)</f>
        <v>4.6320454545454552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2" t="s">
        <v>25</v>
      </c>
      <c r="B6" s="41">
        <v>3.05</v>
      </c>
      <c r="C6" s="41">
        <v>2.4</v>
      </c>
      <c r="D6" s="42">
        <v>1.3</v>
      </c>
      <c r="E6" s="60">
        <f t="shared" si="0"/>
        <v>1.8642857142857141</v>
      </c>
      <c r="F6" s="43">
        <f>'2ª Borrador SAÍDA 4D '!AB7/MAX('2ª Borrador SAÍDA 4D '!AB7,$K$1)*10</f>
        <v>7</v>
      </c>
      <c r="G6" s="43">
        <f>AVERAGE(IF(F6&lt;0,0,F6),'MEDIAS 1ª'!D6)</f>
        <v>6.3181818181818183</v>
      </c>
      <c r="H6" s="10" t="str">
        <f t="shared" si="1"/>
        <v>Suspenso</v>
      </c>
      <c r="I6" s="44">
        <f t="shared" si="2"/>
        <v>3.2004545454545452</v>
      </c>
      <c r="J6" s="45">
        <f t="shared" si="3"/>
        <v>3</v>
      </c>
      <c r="K6" s="11" t="str">
        <f t="shared" si="4"/>
        <v>Suspenso</v>
      </c>
      <c r="L6" s="44">
        <f t="shared" si="5"/>
        <v>1.8642857142857141</v>
      </c>
      <c r="M6" s="46">
        <f>'MEDIAS 3ª'!B6</f>
        <v>2.85</v>
      </c>
      <c r="N6" s="44">
        <f t="shared" si="6"/>
        <v>2.85</v>
      </c>
      <c r="O6" s="44">
        <f t="shared" si="7"/>
        <v>6.3181818181818183</v>
      </c>
      <c r="P6" s="46">
        <f t="shared" si="8"/>
        <v>3.8904545454545456</v>
      </c>
      <c r="Q6" s="45">
        <f t="shared" si="9"/>
        <v>4</v>
      </c>
      <c r="R6" s="61">
        <f t="shared" si="10"/>
        <v>1</v>
      </c>
      <c r="S6" s="10" t="str">
        <f t="shared" si="11"/>
        <v>Sube</v>
      </c>
      <c r="T6" s="51">
        <f>AVERAGE(P6,'MEDIAS 1ª'!L6)</f>
        <v>3.8581818181818179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2" t="s">
        <v>188</v>
      </c>
      <c r="B7" s="41">
        <v>4.5999999999999996</v>
      </c>
      <c r="C7" s="41">
        <v>3.55</v>
      </c>
      <c r="D7" s="42">
        <v>2.15</v>
      </c>
      <c r="E7" s="60">
        <f t="shared" si="0"/>
        <v>2.8999999999999995</v>
      </c>
      <c r="F7" s="43">
        <f>'2ª Borrador SAÍDA 4D '!AB8/MAX('2ª Borrador SAÍDA 4D '!AB8,$K$1)*10</f>
        <v>8.6</v>
      </c>
      <c r="G7" s="43">
        <f>AVERAGE(IF(F7&lt;0,0,F7),'MEDIAS 1ª'!D7)</f>
        <v>7.3909090909090907</v>
      </c>
      <c r="H7" s="10" t="str">
        <f t="shared" si="1"/>
        <v>Suspenso</v>
      </c>
      <c r="I7" s="44">
        <f t="shared" si="2"/>
        <v>4.2472727272727262</v>
      </c>
      <c r="J7" s="45">
        <f t="shared" si="3"/>
        <v>4</v>
      </c>
      <c r="K7" s="11" t="str">
        <f t="shared" si="4"/>
        <v>Suspenso</v>
      </c>
      <c r="L7" s="44">
        <f t="shared" si="5"/>
        <v>2.8999999999999995</v>
      </c>
      <c r="M7" s="46">
        <f>'MEDIAS 3ª'!B7</f>
        <v>5.8</v>
      </c>
      <c r="N7" s="44">
        <f t="shared" si="6"/>
        <v>5.8</v>
      </c>
      <c r="O7" s="44">
        <f t="shared" si="7"/>
        <v>7.3909090909090907</v>
      </c>
      <c r="P7" s="46">
        <f t="shared" si="8"/>
        <v>6.2772727272727273</v>
      </c>
      <c r="Q7" s="45">
        <f t="shared" si="9"/>
        <v>6</v>
      </c>
      <c r="R7" s="61">
        <f t="shared" si="10"/>
        <v>2</v>
      </c>
      <c r="S7" s="10" t="str">
        <f t="shared" si="11"/>
        <v>RECUPERA</v>
      </c>
      <c r="T7" s="51">
        <f>AVERAGE(P7,'MEDIAS 1ª'!L7)</f>
        <v>5.6759090909090908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2" t="s">
        <v>189</v>
      </c>
      <c r="B8" s="41">
        <v>7</v>
      </c>
      <c r="C8" s="41">
        <v>6.1</v>
      </c>
      <c r="D8" s="42">
        <v>4.6500000000000004</v>
      </c>
      <c r="E8" s="60">
        <f t="shared" si="0"/>
        <v>5.4</v>
      </c>
      <c r="F8" s="43">
        <f>'2ª Borrador SAÍDA 4D '!AB9/MAX('2ª Borrador SAÍDA 4D '!AB9,$K$1)*10</f>
        <v>3.5999999999999996</v>
      </c>
      <c r="G8" s="43">
        <f>AVERAGE(IF(F8&lt;0,0,F8),'MEDIAS 1ª'!D8)</f>
        <v>2.8</v>
      </c>
      <c r="H8" s="10" t="str">
        <f t="shared" si="1"/>
        <v>Suspenso</v>
      </c>
      <c r="I8" s="44">
        <f t="shared" si="2"/>
        <v>4.62</v>
      </c>
      <c r="J8" s="45">
        <f t="shared" si="3"/>
        <v>4</v>
      </c>
      <c r="K8" s="11" t="str">
        <f t="shared" si="4"/>
        <v>Suspenso</v>
      </c>
      <c r="L8" s="44">
        <f t="shared" si="5"/>
        <v>5.4</v>
      </c>
      <c r="M8" s="46">
        <f>'MEDIAS 3ª'!B8</f>
        <v>7.65</v>
      </c>
      <c r="N8" s="44">
        <f t="shared" si="6"/>
        <v>7.65</v>
      </c>
      <c r="O8" s="44">
        <f t="shared" si="7"/>
        <v>2.8</v>
      </c>
      <c r="P8" s="46">
        <f t="shared" si="8"/>
        <v>6.1949999999999994</v>
      </c>
      <c r="Q8" s="45">
        <f t="shared" si="9"/>
        <v>6</v>
      </c>
      <c r="R8" s="61">
        <f t="shared" si="10"/>
        <v>2</v>
      </c>
      <c r="S8" s="10" t="str">
        <f t="shared" si="11"/>
        <v>RECUPERA</v>
      </c>
      <c r="T8" s="51">
        <f>AVERAGE(P8,'MEDIAS 1ª'!L8)</f>
        <v>5.8474999999999993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2" t="s">
        <v>190</v>
      </c>
      <c r="B9" s="41">
        <v>8</v>
      </c>
      <c r="C9" s="41">
        <v>8.6999999999999993</v>
      </c>
      <c r="D9" s="42">
        <v>5.6</v>
      </c>
      <c r="E9" s="60">
        <f t="shared" si="0"/>
        <v>6.8285714285714283</v>
      </c>
      <c r="F9" s="43">
        <f>'2ª Borrador SAÍDA 4D '!AB10/MAX('2ª Borrador SAÍDA 4D '!AB10,$K$1)*10</f>
        <v>10</v>
      </c>
      <c r="G9" s="43">
        <f>AVERAGE(IF(F9&lt;0,0,F9),'MEDIAS 1ª'!D9)</f>
        <v>10</v>
      </c>
      <c r="H9" s="10" t="str">
        <f t="shared" si="1"/>
        <v/>
      </c>
      <c r="I9" s="44">
        <f t="shared" si="2"/>
        <v>7.7799999999999994</v>
      </c>
      <c r="J9" s="45">
        <f t="shared" si="3"/>
        <v>8</v>
      </c>
      <c r="K9" s="11" t="str">
        <f t="shared" si="4"/>
        <v/>
      </c>
      <c r="L9" s="44">
        <f t="shared" si="5"/>
        <v>6.8285714285714283</v>
      </c>
      <c r="M9" s="46">
        <f>'MEDIAS 3ª'!B9</f>
        <v>5.2</v>
      </c>
      <c r="N9" s="44">
        <f t="shared" si="6"/>
        <v>6.8285714285714283</v>
      </c>
      <c r="O9" s="44">
        <f t="shared" si="7"/>
        <v>10</v>
      </c>
      <c r="P9" s="46">
        <f t="shared" si="8"/>
        <v>7.7799999999999994</v>
      </c>
      <c r="Q9" s="45">
        <f t="shared" si="9"/>
        <v>8</v>
      </c>
      <c r="R9" s="61">
        <f t="shared" si="10"/>
        <v>0</v>
      </c>
      <c r="S9" s="10" t="str">
        <f t="shared" si="11"/>
        <v/>
      </c>
      <c r="T9" s="51">
        <f>AVERAGE(P9,'MEDIAS 1ª'!L9)</f>
        <v>8.19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2" t="s">
        <v>191</v>
      </c>
      <c r="B10" s="41">
        <v>6.2</v>
      </c>
      <c r="C10" s="41">
        <v>4.8</v>
      </c>
      <c r="D10" s="42">
        <v>2.7</v>
      </c>
      <c r="E10" s="60">
        <f t="shared" si="0"/>
        <v>3.8000000000000003</v>
      </c>
      <c r="F10" s="43">
        <f>'2ª Borrador SAÍDA 4D '!AB11/MAX('2ª Borrador SAÍDA 4D '!AB11,$K$1)*10</f>
        <v>9.8000000000000007</v>
      </c>
      <c r="G10" s="43">
        <f>AVERAGE(IF(F10&lt;0,0,F10),'MEDIAS 1ª'!D10)</f>
        <v>8.7181818181818187</v>
      </c>
      <c r="H10" s="10" t="str">
        <f t="shared" si="1"/>
        <v/>
      </c>
      <c r="I10" s="44">
        <f t="shared" si="2"/>
        <v>5.2754545454545454</v>
      </c>
      <c r="J10" s="45">
        <f t="shared" si="3"/>
        <v>5</v>
      </c>
      <c r="K10" s="11" t="str">
        <f t="shared" si="4"/>
        <v/>
      </c>
      <c r="L10" s="44">
        <f t="shared" si="5"/>
        <v>3.8000000000000003</v>
      </c>
      <c r="M10" s="46">
        <f>'MEDIAS 3ª'!B10</f>
        <v>4.5</v>
      </c>
      <c r="N10" s="44">
        <f t="shared" si="6"/>
        <v>4.5</v>
      </c>
      <c r="O10" s="44">
        <f t="shared" si="7"/>
        <v>8.7181818181818187</v>
      </c>
      <c r="P10" s="46">
        <f t="shared" si="8"/>
        <v>5.7654545454545456</v>
      </c>
      <c r="Q10" s="45">
        <f t="shared" si="9"/>
        <v>6</v>
      </c>
      <c r="R10" s="61">
        <f t="shared" si="10"/>
        <v>1</v>
      </c>
      <c r="S10" s="10" t="str">
        <f t="shared" si="11"/>
        <v>Sube</v>
      </c>
      <c r="T10" s="51">
        <f>AVERAGE(P10,'MEDIAS 1ª'!L10)</f>
        <v>6.1981818181818182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2" t="s">
        <v>192</v>
      </c>
      <c r="B11" s="41">
        <v>3</v>
      </c>
      <c r="C11" s="41">
        <v>2.1</v>
      </c>
      <c r="D11" s="42">
        <v>1.55</v>
      </c>
      <c r="E11" s="60">
        <f t="shared" si="0"/>
        <v>1.9142857142857146</v>
      </c>
      <c r="F11" s="43">
        <f>'2ª Borrador SAÍDA 4D '!AB12/MAX('2ª Borrador SAÍDA 4D '!AB12,$K$1)*10</f>
        <v>2.4</v>
      </c>
      <c r="G11" s="43">
        <f>AVERAGE(IF(F11&lt;0,0,F11),'MEDIAS 1ª'!D11)</f>
        <v>3.1090909090909093</v>
      </c>
      <c r="H11" s="10" t="str">
        <f t="shared" si="1"/>
        <v>Suspenso</v>
      </c>
      <c r="I11" s="44">
        <f t="shared" si="2"/>
        <v>2.2727272727272729</v>
      </c>
      <c r="J11" s="45">
        <f t="shared" si="3"/>
        <v>2</v>
      </c>
      <c r="K11" s="11" t="str">
        <f t="shared" si="4"/>
        <v>Suspenso</v>
      </c>
      <c r="L11" s="44">
        <f t="shared" si="5"/>
        <v>1.9142857142857146</v>
      </c>
      <c r="M11" s="46">
        <f>'MEDIAS 3ª'!B11</f>
        <v>4.75</v>
      </c>
      <c r="N11" s="44">
        <f t="shared" si="6"/>
        <v>4.75</v>
      </c>
      <c r="O11" s="44">
        <f t="shared" si="7"/>
        <v>3.1090909090909093</v>
      </c>
      <c r="P11" s="46">
        <f t="shared" si="8"/>
        <v>4.2577272727272728</v>
      </c>
      <c r="Q11" s="45">
        <f t="shared" si="9"/>
        <v>4</v>
      </c>
      <c r="R11" s="61">
        <f t="shared" si="10"/>
        <v>2</v>
      </c>
      <c r="S11" s="10" t="str">
        <f t="shared" si="11"/>
        <v>Sube</v>
      </c>
      <c r="T11" s="51">
        <f>AVERAGE(P11,'MEDIAS 1ª'!L11)</f>
        <v>4.5240909090909094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2" t="s">
        <v>193</v>
      </c>
      <c r="B12" s="41">
        <v>4.25</v>
      </c>
      <c r="C12" s="41">
        <v>5.5</v>
      </c>
      <c r="D12" s="42">
        <v>4.45</v>
      </c>
      <c r="E12" s="60">
        <f t="shared" si="0"/>
        <v>4.7214285714285724</v>
      </c>
      <c r="F12" s="43">
        <f>'2ª Borrador SAÍDA 4D '!AB13/MAX('2ª Borrador SAÍDA 4D '!AB13,$K$1)*10</f>
        <v>5.2</v>
      </c>
      <c r="G12" s="43">
        <f>AVERAGE(IF(F12&lt;0,0,F12),'MEDIAS 1ª'!D12)</f>
        <v>5.6</v>
      </c>
      <c r="H12" s="10" t="str">
        <f t="shared" si="1"/>
        <v/>
      </c>
      <c r="I12" s="44">
        <f t="shared" si="2"/>
        <v>4.9850000000000003</v>
      </c>
      <c r="J12" s="45">
        <f t="shared" si="3"/>
        <v>5</v>
      </c>
      <c r="K12" s="11" t="str">
        <f t="shared" si="4"/>
        <v/>
      </c>
      <c r="L12" s="44">
        <f t="shared" si="5"/>
        <v>4.7214285714285724</v>
      </c>
      <c r="M12" s="46">
        <f>'MEDIAS 3ª'!B12</f>
        <v>4.05</v>
      </c>
      <c r="N12" s="44">
        <f t="shared" si="6"/>
        <v>4.7214285714285724</v>
      </c>
      <c r="O12" s="44">
        <f t="shared" si="7"/>
        <v>5.6</v>
      </c>
      <c r="P12" s="46">
        <f t="shared" si="8"/>
        <v>4.9850000000000003</v>
      </c>
      <c r="Q12" s="45">
        <f t="shared" si="9"/>
        <v>5</v>
      </c>
      <c r="R12" s="61">
        <f t="shared" si="10"/>
        <v>0</v>
      </c>
      <c r="S12" s="10" t="str">
        <f t="shared" si="11"/>
        <v/>
      </c>
      <c r="T12" s="51">
        <f>AVERAGE(P12,'MEDIAS 1ª'!L12)</f>
        <v>5.0362499999999999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2" t="s">
        <v>194</v>
      </c>
      <c r="B13" s="41">
        <v>4.75</v>
      </c>
      <c r="C13" s="41">
        <v>4.5</v>
      </c>
      <c r="D13" s="42">
        <v>4.4000000000000004</v>
      </c>
      <c r="E13" s="60">
        <f t="shared" si="0"/>
        <v>4.4785714285714286</v>
      </c>
      <c r="F13" s="43">
        <f>'2ª Borrador SAÍDA 4D '!AB14/MAX('2ª Borrador SAÍDA 4D '!AB14,$K$1)*10</f>
        <v>1.6</v>
      </c>
      <c r="G13" s="43">
        <f>AVERAGE(IF(F13&lt;0,0,F13),'MEDIAS 1ª'!D13)</f>
        <v>2.6181818181818182</v>
      </c>
      <c r="H13" s="10" t="str">
        <f t="shared" si="1"/>
        <v>Suspenso</v>
      </c>
      <c r="I13" s="44">
        <f t="shared" si="2"/>
        <v>3.920454545454545</v>
      </c>
      <c r="J13" s="45">
        <f t="shared" si="3"/>
        <v>4</v>
      </c>
      <c r="K13" s="11" t="str">
        <f t="shared" si="4"/>
        <v>Suspenso</v>
      </c>
      <c r="L13" s="44">
        <f t="shared" si="5"/>
        <v>4.4785714285714286</v>
      </c>
      <c r="M13" s="46">
        <f>'MEDIAS 3ª'!B13</f>
        <v>4</v>
      </c>
      <c r="N13" s="44">
        <f t="shared" si="6"/>
        <v>4.4785714285714286</v>
      </c>
      <c r="O13" s="44">
        <f t="shared" si="7"/>
        <v>2.6181818181818182</v>
      </c>
      <c r="P13" s="46">
        <f t="shared" si="8"/>
        <v>3.920454545454545</v>
      </c>
      <c r="Q13" s="45">
        <f t="shared" si="9"/>
        <v>4</v>
      </c>
      <c r="R13" s="61">
        <f t="shared" si="10"/>
        <v>0</v>
      </c>
      <c r="S13" s="10" t="str">
        <f t="shared" si="11"/>
        <v/>
      </c>
      <c r="T13" s="51">
        <f>AVERAGE(P13,'MEDIAS 1ª'!L13)</f>
        <v>4.168181818181818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2" t="s">
        <v>90</v>
      </c>
      <c r="B14" s="41">
        <v>6.75</v>
      </c>
      <c r="C14" s="41">
        <v>6.25</v>
      </c>
      <c r="D14" s="42">
        <v>5.7</v>
      </c>
      <c r="E14" s="60">
        <f t="shared" si="0"/>
        <v>6.0071428571428571</v>
      </c>
      <c r="F14" s="43">
        <f>'2ª Borrador SAÍDA 4D '!AB15/MAX('2ª Borrador SAÍDA 4D '!AB15,$K$1)*10</f>
        <v>8.8000000000000007</v>
      </c>
      <c r="G14" s="43">
        <f>AVERAGE(IF(F14&lt;0,0,F14),'MEDIAS 1ª'!D14)</f>
        <v>7.4909090909090912</v>
      </c>
      <c r="H14" s="10" t="str">
        <f t="shared" si="1"/>
        <v/>
      </c>
      <c r="I14" s="44">
        <f t="shared" si="2"/>
        <v>6.4522727272727272</v>
      </c>
      <c r="J14" s="45">
        <f t="shared" si="3"/>
        <v>6</v>
      </c>
      <c r="K14" s="11" t="str">
        <f t="shared" si="4"/>
        <v/>
      </c>
      <c r="L14" s="44">
        <f t="shared" si="5"/>
        <v>6.0071428571428571</v>
      </c>
      <c r="M14" s="46">
        <f>'MEDIAS 3ª'!B14</f>
        <v>6.6</v>
      </c>
      <c r="N14" s="44">
        <f t="shared" si="6"/>
        <v>6.6</v>
      </c>
      <c r="O14" s="44">
        <f t="shared" si="7"/>
        <v>7.4909090909090912</v>
      </c>
      <c r="P14" s="46">
        <f t="shared" si="8"/>
        <v>6.8672727272727263</v>
      </c>
      <c r="Q14" s="45">
        <f t="shared" si="9"/>
        <v>7</v>
      </c>
      <c r="R14" s="61">
        <f t="shared" si="10"/>
        <v>1</v>
      </c>
      <c r="S14" s="10" t="str">
        <f t="shared" si="11"/>
        <v>Sube</v>
      </c>
      <c r="T14" s="51">
        <f>AVERAGE(P14,'MEDIAS 1ª'!L14)</f>
        <v>6.7234090909090902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2" t="s">
        <v>195</v>
      </c>
      <c r="B15" s="41">
        <v>1.75</v>
      </c>
      <c r="C15" s="41">
        <v>5.15</v>
      </c>
      <c r="D15" s="42">
        <v>3</v>
      </c>
      <c r="E15" s="60">
        <f t="shared" si="0"/>
        <v>3.4357142857142864</v>
      </c>
      <c r="F15" s="43">
        <f>'2ª Borrador SAÍDA 4D '!AB16/MAX('2ª Borrador SAÍDA 4D '!AB16,$K$1)*10</f>
        <v>10</v>
      </c>
      <c r="G15" s="43">
        <f>AVERAGE(IF(F15&lt;0,0,F15),'MEDIAS 1ª'!D15)</f>
        <v>9.6363636363636367</v>
      </c>
      <c r="H15" s="10" t="str">
        <f t="shared" si="1"/>
        <v/>
      </c>
      <c r="I15" s="44">
        <f t="shared" si="2"/>
        <v>5.2959090909090918</v>
      </c>
      <c r="J15" s="45">
        <f t="shared" si="3"/>
        <v>5</v>
      </c>
      <c r="K15" s="11" t="str">
        <f t="shared" si="4"/>
        <v/>
      </c>
      <c r="L15" s="44">
        <f t="shared" si="5"/>
        <v>3.4357142857142864</v>
      </c>
      <c r="M15" s="46">
        <f>'MEDIAS 3ª'!B15</f>
        <v>5.6</v>
      </c>
      <c r="N15" s="44">
        <f t="shared" si="6"/>
        <v>5.6</v>
      </c>
      <c r="O15" s="44">
        <f t="shared" si="7"/>
        <v>9.6363636363636367</v>
      </c>
      <c r="P15" s="46">
        <f t="shared" si="8"/>
        <v>6.8109090909090906</v>
      </c>
      <c r="Q15" s="45">
        <f t="shared" si="9"/>
        <v>7</v>
      </c>
      <c r="R15" s="61">
        <f t="shared" si="10"/>
        <v>2</v>
      </c>
      <c r="S15" s="10" t="str">
        <f t="shared" si="11"/>
        <v>Sube</v>
      </c>
      <c r="T15" s="51">
        <f>AVERAGE(P15,'MEDIAS 1ª'!L15)</f>
        <v>6.0588636363636361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2" t="s">
        <v>204</v>
      </c>
      <c r="B16" s="41">
        <v>1</v>
      </c>
      <c r="C16" s="41">
        <v>1.4</v>
      </c>
      <c r="D16" s="42">
        <v>0.5</v>
      </c>
      <c r="E16" s="60">
        <f t="shared" si="0"/>
        <v>0.82857142857142863</v>
      </c>
      <c r="F16" s="43">
        <f>'2ª Borrador SAÍDA 4D '!AB17/MAX('2ª Borrador SAÍDA 4D '!AB17,$K$1)*10</f>
        <v>3.2</v>
      </c>
      <c r="G16" s="43">
        <f>AVERAGE(IF(F16&lt;0,0,F16),'MEDIAS 1ª'!D16)</f>
        <v>3.9636363636363638</v>
      </c>
      <c r="H16" s="10" t="str">
        <f t="shared" si="1"/>
        <v>Suspenso</v>
      </c>
      <c r="I16" s="44">
        <f t="shared" si="2"/>
        <v>1.769090909090909</v>
      </c>
      <c r="J16" s="45">
        <f t="shared" si="3"/>
        <v>2</v>
      </c>
      <c r="K16" s="11" t="str">
        <f t="shared" si="4"/>
        <v>Suspenso</v>
      </c>
      <c r="L16" s="44">
        <f t="shared" si="5"/>
        <v>0.82857142857142863</v>
      </c>
      <c r="M16" s="46">
        <f>'MEDIAS 3ª'!B16</f>
        <v>0.4</v>
      </c>
      <c r="N16" s="44">
        <f t="shared" si="6"/>
        <v>0.82857142857142863</v>
      </c>
      <c r="O16" s="44">
        <f t="shared" si="7"/>
        <v>3.9636363636363638</v>
      </c>
      <c r="P16" s="46">
        <f t="shared" si="8"/>
        <v>1.769090909090909</v>
      </c>
      <c r="Q16" s="45">
        <f t="shared" si="9"/>
        <v>2</v>
      </c>
      <c r="R16" s="61">
        <f t="shared" si="10"/>
        <v>0</v>
      </c>
      <c r="S16" s="10" t="str">
        <f t="shared" si="11"/>
        <v/>
      </c>
      <c r="T16" s="51">
        <f>AVERAGE(P16,'MEDIAS 1ª'!L16)</f>
        <v>1.9436363636363636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2" t="s">
        <v>205</v>
      </c>
      <c r="B17" s="41">
        <v>6.3</v>
      </c>
      <c r="C17" s="41">
        <v>5</v>
      </c>
      <c r="D17" s="42">
        <v>4.6500000000000004</v>
      </c>
      <c r="E17" s="60">
        <f t="shared" si="0"/>
        <v>4.9857142857142867</v>
      </c>
      <c r="F17" s="43">
        <f>'2ª Borrador SAÍDA 4D '!AB18/MAX('2ª Borrador SAÍDA 4D '!AB18,$K$1)*10</f>
        <v>7.4</v>
      </c>
      <c r="G17" s="43">
        <f>AVERAGE(IF(F17&lt;0,0,F17),'MEDIAS 1ª'!D17)</f>
        <v>7.6090909090909093</v>
      </c>
      <c r="H17" s="10" t="str">
        <f t="shared" si="1"/>
        <v/>
      </c>
      <c r="I17" s="44">
        <f t="shared" si="2"/>
        <v>5.7727272727272734</v>
      </c>
      <c r="J17" s="45">
        <f t="shared" si="3"/>
        <v>6</v>
      </c>
      <c r="K17" s="11" t="str">
        <f t="shared" si="4"/>
        <v/>
      </c>
      <c r="L17" s="44">
        <f t="shared" si="5"/>
        <v>4.9857142857142867</v>
      </c>
      <c r="M17" s="46">
        <f>'MEDIAS 3ª'!B17</f>
        <v>5.45</v>
      </c>
      <c r="N17" s="44">
        <f t="shared" si="6"/>
        <v>5.45</v>
      </c>
      <c r="O17" s="44">
        <f t="shared" si="7"/>
        <v>7.6090909090909093</v>
      </c>
      <c r="P17" s="46">
        <f t="shared" si="8"/>
        <v>6.0977272727272727</v>
      </c>
      <c r="Q17" s="45">
        <f t="shared" si="9"/>
        <v>6</v>
      </c>
      <c r="R17" s="61">
        <f t="shared" si="10"/>
        <v>0</v>
      </c>
      <c r="S17" s="10" t="str">
        <f t="shared" si="11"/>
        <v/>
      </c>
      <c r="T17" s="51">
        <f>AVERAGE(P17,'MEDIAS 1ª'!L17)</f>
        <v>6.5240909090909094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2" t="s">
        <v>196</v>
      </c>
      <c r="B18" s="41">
        <v>2.4</v>
      </c>
      <c r="C18" s="41">
        <v>7.55</v>
      </c>
      <c r="D18" s="42">
        <v>3.85</v>
      </c>
      <c r="E18" s="60">
        <f t="shared" si="0"/>
        <v>4.7</v>
      </c>
      <c r="F18" s="43">
        <f>'2ª Borrador SAÍDA 4D '!AB19/MAX('2ª Borrador SAÍDA 4D '!AB19,$K$1)*10</f>
        <v>7.1999999999999993</v>
      </c>
      <c r="G18" s="43">
        <f>AVERAGE(IF(F18&lt;0,0,F18),'MEDIAS 1ª'!D18)</f>
        <v>5.6909090909090905</v>
      </c>
      <c r="H18" s="10" t="str">
        <f t="shared" si="1"/>
        <v/>
      </c>
      <c r="I18" s="44">
        <f t="shared" si="2"/>
        <v>4.9972727272727271</v>
      </c>
      <c r="J18" s="45">
        <f t="shared" si="3"/>
        <v>5</v>
      </c>
      <c r="K18" s="11" t="str">
        <f t="shared" si="4"/>
        <v/>
      </c>
      <c r="L18" s="44">
        <f t="shared" si="5"/>
        <v>4.7</v>
      </c>
      <c r="M18" s="46">
        <f>'MEDIAS 3ª'!B18</f>
        <v>4.8499999999999996</v>
      </c>
      <c r="N18" s="44">
        <f t="shared" si="6"/>
        <v>4.8499999999999996</v>
      </c>
      <c r="O18" s="44">
        <f t="shared" si="7"/>
        <v>5.6909090909090905</v>
      </c>
      <c r="P18" s="46">
        <f t="shared" si="8"/>
        <v>5.1022727272727266</v>
      </c>
      <c r="Q18" s="45">
        <f t="shared" si="9"/>
        <v>5</v>
      </c>
      <c r="R18" s="61">
        <f t="shared" si="10"/>
        <v>0</v>
      </c>
      <c r="S18" s="10" t="str">
        <f t="shared" si="11"/>
        <v/>
      </c>
      <c r="T18" s="51">
        <f>AVERAGE(P18,'MEDIAS 1ª'!L18)</f>
        <v>4.7196590909090901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2" t="s">
        <v>206</v>
      </c>
      <c r="B19" s="41">
        <v>4.75</v>
      </c>
      <c r="C19" s="41">
        <v>8.15</v>
      </c>
      <c r="D19" s="42">
        <v>5.2</v>
      </c>
      <c r="E19" s="60">
        <f t="shared" si="0"/>
        <v>5.9785714285714295</v>
      </c>
      <c r="F19" s="43">
        <f>'2ª Borrador SAÍDA 4D '!AB20/MAX('2ª Borrador SAÍDA 4D '!AB20,$K$1)*10</f>
        <v>10</v>
      </c>
      <c r="G19" s="43">
        <f>AVERAGE(IF(F19&lt;0,0,F19),'MEDIAS 1ª'!D19)</f>
        <v>9.3636363636363633</v>
      </c>
      <c r="H19" s="10" t="str">
        <f t="shared" si="1"/>
        <v/>
      </c>
      <c r="I19" s="44">
        <f t="shared" si="2"/>
        <v>6.9940909090909091</v>
      </c>
      <c r="J19" s="45">
        <f t="shared" si="3"/>
        <v>7</v>
      </c>
      <c r="K19" s="11" t="str">
        <f t="shared" si="4"/>
        <v/>
      </c>
      <c r="L19" s="44">
        <f t="shared" si="5"/>
        <v>5.9785714285714295</v>
      </c>
      <c r="M19" s="46">
        <f>'MEDIAS 3ª'!B19</f>
        <v>4</v>
      </c>
      <c r="N19" s="44">
        <f t="shared" si="6"/>
        <v>5.9785714285714295</v>
      </c>
      <c r="O19" s="44">
        <f t="shared" si="7"/>
        <v>9.3636363636363633</v>
      </c>
      <c r="P19" s="46">
        <f t="shared" si="8"/>
        <v>6.9940909090909091</v>
      </c>
      <c r="Q19" s="45">
        <f t="shared" si="9"/>
        <v>7</v>
      </c>
      <c r="R19" s="61">
        <f t="shared" si="10"/>
        <v>0</v>
      </c>
      <c r="S19" s="10" t="str">
        <f t="shared" si="11"/>
        <v/>
      </c>
      <c r="T19" s="51">
        <f>AVERAGE(P19,'MEDIAS 1ª'!L19)</f>
        <v>7.5273863636363636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2" t="s">
        <v>197</v>
      </c>
      <c r="B20" s="41">
        <v>4.2</v>
      </c>
      <c r="C20" s="41">
        <v>3.35</v>
      </c>
      <c r="D20" s="42">
        <v>1.85</v>
      </c>
      <c r="E20" s="60">
        <f t="shared" si="0"/>
        <v>2.6142857142857143</v>
      </c>
      <c r="F20" s="43">
        <f>'2ª Borrador SAÍDA 4D '!AB21/MAX('2ª Borrador SAÍDA 4D '!AB21,$K$1)*10</f>
        <v>9</v>
      </c>
      <c r="G20" s="43">
        <f>AVERAGE(IF(F20&lt;0,0,F20),'MEDIAS 1ª'!D20)</f>
        <v>8.5</v>
      </c>
      <c r="H20" s="10" t="str">
        <f t="shared" si="1"/>
        <v>Suspenso</v>
      </c>
      <c r="I20" s="44">
        <f t="shared" si="2"/>
        <v>4.38</v>
      </c>
      <c r="J20" s="45">
        <f t="shared" si="3"/>
        <v>4</v>
      </c>
      <c r="K20" s="11" t="str">
        <f t="shared" si="4"/>
        <v>Suspenso</v>
      </c>
      <c r="L20" s="44">
        <f t="shared" si="5"/>
        <v>2.6142857142857143</v>
      </c>
      <c r="M20" s="46">
        <f>'MEDIAS 3ª'!B20</f>
        <v>4.05</v>
      </c>
      <c r="N20" s="44">
        <f t="shared" si="6"/>
        <v>4.05</v>
      </c>
      <c r="O20" s="44">
        <f t="shared" si="7"/>
        <v>8.5</v>
      </c>
      <c r="P20" s="46">
        <f t="shared" si="8"/>
        <v>5.3849999999999998</v>
      </c>
      <c r="Q20" s="45">
        <f t="shared" si="9"/>
        <v>5</v>
      </c>
      <c r="R20" s="61">
        <f t="shared" si="10"/>
        <v>1</v>
      </c>
      <c r="S20" s="10" t="str">
        <f t="shared" si="11"/>
        <v>RECUPERA</v>
      </c>
      <c r="T20" s="51">
        <f>AVERAGE(P20,'MEDIAS 1ª'!L20)</f>
        <v>5.7537500000000001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2" t="s">
        <v>198</v>
      </c>
      <c r="B21" s="41">
        <v>5.25</v>
      </c>
      <c r="C21" s="41">
        <v>4.9000000000000004</v>
      </c>
      <c r="D21" s="42">
        <v>4.1500000000000004</v>
      </c>
      <c r="E21" s="60">
        <f t="shared" si="0"/>
        <v>4.5214285714285714</v>
      </c>
      <c r="F21" s="43">
        <f>'2ª Borrador SAÍDA 4D '!AB22/MAX('2ª Borrador SAÍDA 4D '!AB22,$K$1)*10</f>
        <v>6</v>
      </c>
      <c r="G21" s="43">
        <f>AVERAGE(IF(F21&lt;0,0,F21),'MEDIAS 1ª'!D21)</f>
        <v>5.454545454545455</v>
      </c>
      <c r="H21" s="10" t="str">
        <f t="shared" si="1"/>
        <v/>
      </c>
      <c r="I21" s="44">
        <f t="shared" si="2"/>
        <v>4.8013636363636358</v>
      </c>
      <c r="J21" s="45">
        <f t="shared" si="3"/>
        <v>5</v>
      </c>
      <c r="K21" s="11" t="str">
        <f t="shared" si="4"/>
        <v/>
      </c>
      <c r="L21" s="44">
        <f t="shared" si="5"/>
        <v>4.5214285714285714</v>
      </c>
      <c r="M21" s="46">
        <f>'MEDIAS 3ª'!B21</f>
        <v>4.25</v>
      </c>
      <c r="N21" s="44">
        <f t="shared" si="6"/>
        <v>4.5214285714285714</v>
      </c>
      <c r="O21" s="44">
        <f t="shared" si="7"/>
        <v>5.454545454545455</v>
      </c>
      <c r="P21" s="46">
        <f t="shared" si="8"/>
        <v>4.8013636363636358</v>
      </c>
      <c r="Q21" s="45">
        <f t="shared" si="9"/>
        <v>5</v>
      </c>
      <c r="R21" s="61">
        <f t="shared" si="10"/>
        <v>0</v>
      </c>
      <c r="S21" s="10" t="str">
        <f t="shared" si="11"/>
        <v/>
      </c>
      <c r="T21" s="51">
        <f>AVERAGE(P21,'MEDIAS 1ª'!L21)</f>
        <v>5.129545454545454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2" t="s">
        <v>199</v>
      </c>
      <c r="B22" s="62">
        <v>3.75</v>
      </c>
      <c r="C22" s="62">
        <v>0.5</v>
      </c>
      <c r="D22" s="42">
        <v>1.55</v>
      </c>
      <c r="E22" s="60">
        <f t="shared" si="0"/>
        <v>1.5642857142857147</v>
      </c>
      <c r="F22" s="43">
        <f>'2ª Borrador SAÍDA 4D '!AB23/MAX('2ª Borrador SAÍDA 4D '!AB23,$K$1)*10</f>
        <v>1.6</v>
      </c>
      <c r="G22" s="43">
        <f>AVERAGE(IF(F22&lt;0,0,F22),'MEDIAS 1ª'!D22)</f>
        <v>1.8</v>
      </c>
      <c r="H22" s="10" t="str">
        <f t="shared" si="1"/>
        <v>Suspenso</v>
      </c>
      <c r="I22" s="44">
        <f t="shared" si="2"/>
        <v>1.6350000000000002</v>
      </c>
      <c r="J22" s="45">
        <f t="shared" si="3"/>
        <v>1</v>
      </c>
      <c r="K22" s="11" t="str">
        <f t="shared" si="4"/>
        <v>Suspenso</v>
      </c>
      <c r="L22" s="44">
        <f t="shared" si="5"/>
        <v>1.5642857142857147</v>
      </c>
      <c r="M22" s="46">
        <f>'MEDIAS 3ª'!B22</f>
        <v>2.4500000000000002</v>
      </c>
      <c r="N22" s="44">
        <f t="shared" si="6"/>
        <v>2.4500000000000002</v>
      </c>
      <c r="O22" s="44">
        <f t="shared" si="7"/>
        <v>1.8</v>
      </c>
      <c r="P22" s="46">
        <f t="shared" si="8"/>
        <v>2.2549999999999999</v>
      </c>
      <c r="Q22" s="45">
        <f t="shared" si="9"/>
        <v>2</v>
      </c>
      <c r="R22" s="61">
        <f t="shared" si="10"/>
        <v>1</v>
      </c>
      <c r="S22" s="10" t="str">
        <f t="shared" si="11"/>
        <v>Sube</v>
      </c>
      <c r="T22" s="51">
        <f>AVERAGE(P22,'MEDIAS 1ª'!L22)</f>
        <v>2.74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2" t="s">
        <v>200</v>
      </c>
      <c r="B23" s="41">
        <v>5.25</v>
      </c>
      <c r="C23" s="41">
        <v>3.45</v>
      </c>
      <c r="D23" s="42">
        <v>3.05</v>
      </c>
      <c r="E23" s="60">
        <f t="shared" si="0"/>
        <v>3.4785714285714286</v>
      </c>
      <c r="F23" s="43">
        <f>'2ª Borrador SAÍDA 4D '!AB24/MAX('2ª Borrador SAÍDA 4D '!AB24,$K$1)*10</f>
        <v>6.8000000000000007</v>
      </c>
      <c r="G23" s="43">
        <f>AVERAGE(IF(F23&lt;0,0,F23),'MEDIAS 1ª'!D23)</f>
        <v>5.1272727272727279</v>
      </c>
      <c r="H23" s="10" t="str">
        <f t="shared" si="1"/>
        <v>Suspenso</v>
      </c>
      <c r="I23" s="44">
        <f t="shared" si="2"/>
        <v>3.9731818181818186</v>
      </c>
      <c r="J23" s="45">
        <f t="shared" si="3"/>
        <v>4</v>
      </c>
      <c r="K23" s="11" t="str">
        <f t="shared" si="4"/>
        <v>Suspenso</v>
      </c>
      <c r="L23" s="44">
        <f t="shared" si="5"/>
        <v>3.4785714285714286</v>
      </c>
      <c r="M23" s="46">
        <f>'MEDIAS 3ª'!B23</f>
        <v>4.5</v>
      </c>
      <c r="N23" s="44">
        <f t="shared" si="6"/>
        <v>4.5</v>
      </c>
      <c r="O23" s="44">
        <f t="shared" si="7"/>
        <v>5.1272727272727279</v>
      </c>
      <c r="P23" s="46">
        <f t="shared" si="8"/>
        <v>4.6881818181818184</v>
      </c>
      <c r="Q23" s="45">
        <f t="shared" si="9"/>
        <v>4</v>
      </c>
      <c r="R23" s="61">
        <f t="shared" si="10"/>
        <v>0</v>
      </c>
      <c r="S23" s="10" t="str">
        <f t="shared" si="11"/>
        <v/>
      </c>
      <c r="T23" s="51">
        <f>AVERAGE(P23,'MEDIAS 1ª'!L23)</f>
        <v>4.8422727272727268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2" t="s">
        <v>201</v>
      </c>
      <c r="B24" s="41">
        <v>5.65</v>
      </c>
      <c r="C24" s="41">
        <v>2.4</v>
      </c>
      <c r="D24" s="42">
        <v>3.25</v>
      </c>
      <c r="E24" s="60">
        <f t="shared" si="0"/>
        <v>3.3499999999999992</v>
      </c>
      <c r="F24" s="43">
        <f>'2ª Borrador SAÍDA 4D '!AB25/MAX('2ª Borrador SAÍDA 4D '!AB25,$K$1)*10</f>
        <v>0</v>
      </c>
      <c r="G24" s="43">
        <f>AVERAGE(IF(F24&lt;0,0,F24),'MEDIAS 1ª'!D24)</f>
        <v>1.9090909090909092</v>
      </c>
      <c r="H24" s="10" t="str">
        <f t="shared" si="1"/>
        <v>Suspenso</v>
      </c>
      <c r="I24" s="44">
        <f t="shared" si="2"/>
        <v>2.9177272727272721</v>
      </c>
      <c r="J24" s="45">
        <f t="shared" si="3"/>
        <v>3</v>
      </c>
      <c r="K24" s="11" t="str">
        <f t="shared" si="4"/>
        <v>Suspenso</v>
      </c>
      <c r="L24" s="44">
        <f t="shared" si="5"/>
        <v>3.3499999999999992</v>
      </c>
      <c r="M24" s="46">
        <f>'MEDIAS 3ª'!B24</f>
        <v>3.25</v>
      </c>
      <c r="N24" s="44">
        <f t="shared" si="6"/>
        <v>3.3499999999999992</v>
      </c>
      <c r="O24" s="44">
        <f t="shared" si="7"/>
        <v>1.9090909090909092</v>
      </c>
      <c r="P24" s="46">
        <f t="shared" si="8"/>
        <v>2.9177272727272721</v>
      </c>
      <c r="Q24" s="45">
        <f t="shared" si="9"/>
        <v>3</v>
      </c>
      <c r="R24" s="61">
        <f t="shared" si="10"/>
        <v>0</v>
      </c>
      <c r="S24" s="10" t="str">
        <f t="shared" si="11"/>
        <v/>
      </c>
      <c r="T24" s="51">
        <f>AVERAGE(P24,'MEDIAS 1ª'!L24)</f>
        <v>4.0090909090909088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2" t="s">
        <v>202</v>
      </c>
      <c r="B25" s="41">
        <v>5.15</v>
      </c>
      <c r="C25" s="41">
        <v>7.55</v>
      </c>
      <c r="D25" s="42">
        <v>6.65</v>
      </c>
      <c r="E25" s="60">
        <f t="shared" si="0"/>
        <v>6.6928571428571439</v>
      </c>
      <c r="F25" s="43">
        <f>'2ª Borrador SAÍDA 4D '!AB26/MAX('2ª Borrador SAÍDA 4D '!AB26,$K$1)*10</f>
        <v>9.6</v>
      </c>
      <c r="G25" s="43">
        <f>AVERAGE(IF(F25&lt;0,0,F25),'MEDIAS 1ª'!D25)</f>
        <v>8.0727272727272723</v>
      </c>
      <c r="H25" s="10" t="str">
        <f t="shared" si="1"/>
        <v/>
      </c>
      <c r="I25" s="44">
        <f t="shared" si="2"/>
        <v>7.1068181818181824</v>
      </c>
      <c r="J25" s="45">
        <f t="shared" si="3"/>
        <v>7</v>
      </c>
      <c r="K25" s="11" t="str">
        <f t="shared" si="4"/>
        <v/>
      </c>
      <c r="L25" s="44">
        <f t="shared" si="5"/>
        <v>6.6928571428571439</v>
      </c>
      <c r="M25" s="46">
        <f>'MEDIAS 3ª'!B25</f>
        <v>7.1</v>
      </c>
      <c r="N25" s="44">
        <f t="shared" si="6"/>
        <v>7.1</v>
      </c>
      <c r="O25" s="44">
        <f t="shared" si="7"/>
        <v>8.0727272727272723</v>
      </c>
      <c r="P25" s="46">
        <f t="shared" si="8"/>
        <v>7.3918181818181807</v>
      </c>
      <c r="Q25" s="45">
        <f t="shared" si="9"/>
        <v>7</v>
      </c>
      <c r="R25" s="61">
        <f t="shared" si="10"/>
        <v>0</v>
      </c>
      <c r="S25" s="10" t="str">
        <f t="shared" si="11"/>
        <v/>
      </c>
      <c r="T25" s="51">
        <f>AVERAGE(P25,'MEDIAS 1ª'!L25)</f>
        <v>6.8652272727272718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2" t="s">
        <v>207</v>
      </c>
      <c r="B26" s="41">
        <v>5.2</v>
      </c>
      <c r="C26" s="41">
        <v>5.45</v>
      </c>
      <c r="D26" s="42">
        <v>5.35</v>
      </c>
      <c r="E26" s="60">
        <f t="shared" si="0"/>
        <v>5.3571428571428568</v>
      </c>
      <c r="F26" s="43">
        <f>'2ª Borrador SAÍDA 4D '!AB27/MAX('2ª Borrador SAÍDA 4D '!AB27,$K$1)*10</f>
        <v>6.8000000000000007</v>
      </c>
      <c r="G26" s="43">
        <f>AVERAGE(IF(F26&lt;0,0,F26),'MEDIAS 1ª'!D26)</f>
        <v>6.6727272727272728</v>
      </c>
      <c r="H26" s="10" t="str">
        <f t="shared" si="1"/>
        <v/>
      </c>
      <c r="I26" s="44">
        <f t="shared" si="2"/>
        <v>5.7518181818181819</v>
      </c>
      <c r="J26" s="45">
        <f t="shared" si="3"/>
        <v>6</v>
      </c>
      <c r="K26" s="11" t="str">
        <f t="shared" si="4"/>
        <v/>
      </c>
      <c r="L26" s="44">
        <f t="shared" si="5"/>
        <v>5.3571428571428568</v>
      </c>
      <c r="M26" s="46">
        <f>'MEDIAS 3ª'!B26</f>
        <v>4.9000000000000004</v>
      </c>
      <c r="N26" s="44">
        <f t="shared" si="6"/>
        <v>5.3571428571428568</v>
      </c>
      <c r="O26" s="44">
        <f t="shared" si="7"/>
        <v>6.6727272727272728</v>
      </c>
      <c r="P26" s="46">
        <f t="shared" si="8"/>
        <v>5.7518181818181819</v>
      </c>
      <c r="Q26" s="45">
        <f t="shared" si="9"/>
        <v>6</v>
      </c>
      <c r="R26" s="61">
        <f t="shared" si="10"/>
        <v>0</v>
      </c>
      <c r="S26" s="10" t="str">
        <f t="shared" si="11"/>
        <v/>
      </c>
      <c r="T26" s="51">
        <f>AVERAGE(P26,'MEDIAS 1ª'!L26)</f>
        <v>5.6777272727272727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2" t="s">
        <v>203</v>
      </c>
      <c r="B27" s="41">
        <v>4.45</v>
      </c>
      <c r="C27" s="41">
        <v>6.95</v>
      </c>
      <c r="D27" s="42">
        <v>5.6</v>
      </c>
      <c r="E27" s="60">
        <f t="shared" si="0"/>
        <v>5.8214285714285712</v>
      </c>
      <c r="F27" s="43">
        <f>'2ª Borrador SAÍDA 4D '!AB28/MAX('2ª Borrador SAÍDA 4D '!AB28,$K$1)*10</f>
        <v>9</v>
      </c>
      <c r="G27" s="43">
        <f>AVERAGE(IF(F27&lt;0,0,F27),'MEDIAS 1ª'!D27)</f>
        <v>7.5909090909090908</v>
      </c>
      <c r="H27" s="10" t="str">
        <f t="shared" si="1"/>
        <v/>
      </c>
      <c r="I27" s="44">
        <f t="shared" si="2"/>
        <v>6.3522727272727266</v>
      </c>
      <c r="J27" s="45">
        <f t="shared" si="3"/>
        <v>6</v>
      </c>
      <c r="K27" s="11" t="str">
        <f t="shared" si="4"/>
        <v/>
      </c>
      <c r="L27" s="44">
        <f t="shared" si="5"/>
        <v>5.8214285714285712</v>
      </c>
      <c r="M27" s="46">
        <f>'MEDIAS 3ª'!B27</f>
        <v>7</v>
      </c>
      <c r="N27" s="44">
        <f t="shared" si="6"/>
        <v>7</v>
      </c>
      <c r="O27" s="44">
        <f t="shared" si="7"/>
        <v>7.5909090909090908</v>
      </c>
      <c r="P27" s="46">
        <f t="shared" si="8"/>
        <v>7.1772727272727268</v>
      </c>
      <c r="Q27" s="45">
        <f t="shared" si="9"/>
        <v>7</v>
      </c>
      <c r="R27" s="61">
        <f t="shared" si="10"/>
        <v>1</v>
      </c>
      <c r="S27" s="10" t="str">
        <f t="shared" si="11"/>
        <v>Sube</v>
      </c>
      <c r="T27" s="51">
        <f>AVERAGE(P27,'MEDIAS 1ª'!L27)</f>
        <v>6.8271590909090909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 s="10">
        <f t="shared" ref="B28:D28" si="12">AVERAGE(B2:B27)</f>
        <v>4.6000000000000005</v>
      </c>
      <c r="C28" s="10">
        <f t="shared" si="12"/>
        <v>4.6923076923076925</v>
      </c>
      <c r="D28" s="10">
        <f t="shared" si="12"/>
        <v>3.6192307692307688</v>
      </c>
      <c r="E28" s="10"/>
      <c r="F28" s="10"/>
      <c r="G28" s="51">
        <f>AVERAGE(G2:G27)</f>
        <v>6.3199300699300709</v>
      </c>
      <c r="H28" s="10">
        <f>COUNTIF(H2:H27,"suspenso")</f>
        <v>12</v>
      </c>
      <c r="I28" s="51">
        <f>AVERAGE(I2:I27)</f>
        <v>4.7421328671328666</v>
      </c>
      <c r="J28" s="10"/>
      <c r="K28" s="11">
        <f>COUNTIF(K2:K27,"Suspenso")</f>
        <v>12</v>
      </c>
      <c r="L28" s="46">
        <f t="shared" si="5"/>
        <v>0</v>
      </c>
      <c r="M28" s="10"/>
      <c r="N28" s="10"/>
      <c r="O28" s="44"/>
      <c r="P28" s="10"/>
      <c r="Q28" s="10"/>
      <c r="R28" s="10"/>
      <c r="S28" s="10"/>
      <c r="T28" s="10" t="e">
        <f>AVERAGE(P28,'MEDIAS 1ª'!L28)</f>
        <v>#DIV/0!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 s="10"/>
      <c r="C29" s="10"/>
      <c r="D29" s="10"/>
      <c r="E29" s="43"/>
      <c r="F29" s="43"/>
      <c r="G29" s="43"/>
      <c r="H29" s="10"/>
      <c r="I29" s="10"/>
      <c r="J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B30" s="10"/>
      <c r="C30" s="10"/>
      <c r="D30" s="10"/>
      <c r="E30" s="43"/>
      <c r="F30" s="43"/>
      <c r="G30" s="43"/>
      <c r="H30" s="10"/>
      <c r="I30" s="10"/>
      <c r="J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B31" s="10"/>
      <c r="C31" s="10"/>
      <c r="D31" s="10"/>
      <c r="E31" s="44"/>
      <c r="F31" s="44"/>
      <c r="G31" s="44"/>
      <c r="H31" s="10"/>
      <c r="I31" s="10"/>
      <c r="J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/>
      <c r="B33" s="10"/>
      <c r="C33" s="10"/>
      <c r="D33" s="10"/>
      <c r="E33" s="10"/>
      <c r="F33" s="10"/>
      <c r="G33" s="10"/>
      <c r="H33" s="10"/>
      <c r="I33" s="10"/>
      <c r="J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10"/>
      <c r="C34" s="10"/>
      <c r="D34" s="10"/>
      <c r="E34" s="10"/>
      <c r="F34" s="10"/>
      <c r="G34" s="10"/>
      <c r="H34" s="10"/>
      <c r="I34" s="10"/>
      <c r="J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/>
      <c r="B35" s="10"/>
      <c r="C35" s="10"/>
      <c r="D35" s="10"/>
      <c r="E35" s="10"/>
      <c r="F35" s="10"/>
      <c r="G35" s="10"/>
      <c r="H35" s="10"/>
      <c r="I35" s="10"/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/>
      <c r="B36" s="10"/>
      <c r="C36" s="10"/>
      <c r="D36" s="10"/>
      <c r="E36" s="10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10"/>
      <c r="C37" s="10"/>
      <c r="D37" s="10"/>
      <c r="E37" s="10"/>
      <c r="F37" s="10"/>
      <c r="G37" s="10"/>
      <c r="H37" s="10"/>
      <c r="I37" s="10"/>
      <c r="J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10"/>
      <c r="C38" s="10"/>
      <c r="D38" s="10"/>
      <c r="E38" s="10"/>
      <c r="F38" s="10"/>
      <c r="G38" s="10"/>
      <c r="H38" s="10"/>
      <c r="I38" s="10"/>
      <c r="J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>
      <c r="A41" s="10"/>
      <c r="B41" s="10"/>
      <c r="C41" s="10"/>
      <c r="D41" s="10"/>
      <c r="E41" s="10"/>
      <c r="F41" s="10"/>
      <c r="G41" s="10"/>
      <c r="H41" s="10"/>
      <c r="I41" s="10"/>
      <c r="J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>
      <c r="A42" s="10"/>
      <c r="B42" s="10"/>
      <c r="C42" s="10"/>
      <c r="D42" s="10"/>
      <c r="E42" s="10"/>
      <c r="F42" s="10"/>
      <c r="G42" s="10"/>
      <c r="H42" s="10"/>
      <c r="I42" s="10"/>
      <c r="J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>
      <c r="A43" s="10"/>
      <c r="B43" s="10"/>
      <c r="C43" s="10"/>
      <c r="D43" s="10"/>
      <c r="E43" s="10"/>
      <c r="F43" s="10"/>
      <c r="G43" s="10"/>
      <c r="H43" s="10"/>
      <c r="I43" s="10"/>
      <c r="J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A44" s="10"/>
      <c r="B44" s="10"/>
      <c r="C44" s="10"/>
      <c r="D44" s="10"/>
      <c r="E44" s="10"/>
      <c r="F44" s="10"/>
      <c r="G44" s="10"/>
      <c r="H44" s="10"/>
      <c r="I44" s="10"/>
      <c r="J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10"/>
      <c r="C45" s="10"/>
      <c r="D45" s="10"/>
      <c r="E45" s="10"/>
      <c r="F45" s="10"/>
      <c r="G45" s="10"/>
      <c r="H45" s="10"/>
      <c r="I45" s="10"/>
      <c r="J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10"/>
      <c r="C46" s="10"/>
      <c r="D46" s="10"/>
      <c r="E46" s="10"/>
      <c r="F46" s="10"/>
      <c r="G46" s="10"/>
      <c r="H46" s="10"/>
      <c r="I46" s="10"/>
      <c r="J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10"/>
      <c r="C47" s="10"/>
      <c r="D47" s="10"/>
      <c r="E47" s="10"/>
      <c r="F47" s="10"/>
      <c r="G47" s="10"/>
      <c r="H47" s="10"/>
      <c r="I47" s="10"/>
      <c r="J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/>
      <c r="B48" s="10"/>
      <c r="C48" s="10"/>
      <c r="D48" s="10"/>
      <c r="E48" s="10"/>
      <c r="F48" s="10"/>
      <c r="G48" s="10"/>
      <c r="H48" s="10"/>
      <c r="I48" s="10"/>
      <c r="J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/>
      <c r="B49" s="10"/>
      <c r="C49" s="10"/>
      <c r="D49" s="10"/>
      <c r="E49" s="10"/>
      <c r="F49" s="10"/>
      <c r="G49" s="10"/>
      <c r="H49" s="10"/>
      <c r="I49" s="10"/>
      <c r="J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>
      <c r="A50" s="10"/>
      <c r="B50" s="10"/>
      <c r="C50" s="10"/>
      <c r="D50" s="10"/>
      <c r="E50" s="10"/>
      <c r="F50" s="10"/>
      <c r="G50" s="10"/>
      <c r="H50" s="10"/>
      <c r="I50" s="10"/>
      <c r="J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/>
      <c r="B51" s="10"/>
      <c r="C51" s="10"/>
      <c r="D51" s="10"/>
      <c r="E51" s="10"/>
      <c r="F51" s="10"/>
      <c r="G51" s="10"/>
      <c r="H51" s="10"/>
      <c r="I51" s="10"/>
      <c r="J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/>
      <c r="B52" s="10"/>
      <c r="C52" s="10"/>
      <c r="D52" s="10"/>
      <c r="E52" s="10"/>
      <c r="F52" s="10"/>
      <c r="G52" s="10"/>
      <c r="H52" s="10"/>
      <c r="I52" s="10"/>
      <c r="J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/>
      <c r="B53" s="10"/>
      <c r="C53" s="10"/>
      <c r="D53" s="10"/>
      <c r="E53" s="10"/>
      <c r="F53" s="10"/>
      <c r="G53" s="10"/>
      <c r="H53" s="10"/>
      <c r="I53" s="10"/>
      <c r="J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/>
      <c r="B54" s="10"/>
      <c r="C54" s="10"/>
      <c r="D54" s="10"/>
      <c r="E54" s="10"/>
      <c r="F54" s="10"/>
      <c r="G54" s="10"/>
      <c r="H54" s="10"/>
      <c r="I54" s="10"/>
      <c r="J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/>
      <c r="B55" s="10"/>
      <c r="C55" s="10"/>
      <c r="D55" s="10"/>
      <c r="E55" s="10"/>
      <c r="F55" s="10"/>
      <c r="G55" s="10"/>
      <c r="H55" s="10"/>
      <c r="I55" s="10"/>
      <c r="J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/>
      <c r="B56" s="10"/>
      <c r="C56" s="10"/>
      <c r="D56" s="10"/>
      <c r="E56" s="10"/>
      <c r="F56" s="10"/>
      <c r="G56" s="10"/>
      <c r="H56" s="10"/>
      <c r="I56" s="10"/>
      <c r="J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/>
      <c r="B57" s="10"/>
      <c r="C57" s="10"/>
      <c r="D57" s="10"/>
      <c r="E57" s="10"/>
      <c r="F57" s="10"/>
      <c r="G57" s="10"/>
      <c r="H57" s="10"/>
      <c r="I57" s="10"/>
      <c r="J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/>
      <c r="B58" s="10"/>
      <c r="C58" s="10"/>
      <c r="D58" s="10"/>
      <c r="E58" s="10"/>
      <c r="F58" s="10"/>
      <c r="G58" s="10"/>
      <c r="H58" s="10"/>
      <c r="I58" s="10"/>
      <c r="J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/>
      <c r="B59" s="10"/>
      <c r="C59" s="10"/>
      <c r="D59" s="10"/>
      <c r="E59" s="10"/>
      <c r="F59" s="10"/>
      <c r="G59" s="10"/>
      <c r="H59" s="10"/>
      <c r="I59" s="10"/>
      <c r="J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/>
      <c r="B60" s="10"/>
      <c r="C60" s="10"/>
      <c r="D60" s="10"/>
      <c r="E60" s="10"/>
      <c r="F60" s="10"/>
      <c r="G60" s="10"/>
      <c r="H60" s="10"/>
      <c r="I60" s="10"/>
      <c r="J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/>
      <c r="B61" s="10"/>
      <c r="C61" s="10"/>
      <c r="D61" s="10"/>
      <c r="E61" s="10"/>
      <c r="F61" s="10"/>
      <c r="G61" s="10"/>
      <c r="H61" s="10"/>
      <c r="I61" s="10"/>
      <c r="J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>
      <c r="A71" s="10"/>
      <c r="B71" s="10"/>
      <c r="C71" s="10"/>
      <c r="D71" s="10"/>
      <c r="E71" s="10"/>
      <c r="F71" s="10"/>
      <c r="G71" s="10"/>
      <c r="H71" s="10"/>
      <c r="I71" s="10"/>
      <c r="J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10"/>
      <c r="B72" s="10"/>
      <c r="C72" s="10"/>
      <c r="D72" s="10"/>
      <c r="E72" s="10"/>
      <c r="F72" s="10"/>
      <c r="G72" s="10"/>
      <c r="H72" s="10"/>
      <c r="I72" s="10"/>
      <c r="J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>
      <c r="A73" s="10"/>
      <c r="B73" s="10"/>
      <c r="C73" s="10"/>
      <c r="D73" s="10"/>
      <c r="E73" s="10"/>
      <c r="F73" s="10"/>
      <c r="G73" s="10"/>
      <c r="H73" s="10"/>
      <c r="I73" s="10"/>
      <c r="J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0"/>
      <c r="B74" s="10"/>
      <c r="C74" s="10"/>
      <c r="D74" s="10"/>
      <c r="E74" s="10"/>
      <c r="F74" s="10"/>
      <c r="G74" s="10"/>
      <c r="H74" s="10"/>
      <c r="I74" s="10"/>
      <c r="J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>
      <c r="A75" s="10"/>
      <c r="B75" s="10"/>
      <c r="C75" s="10"/>
      <c r="D75" s="10"/>
      <c r="E75" s="10"/>
      <c r="F75" s="10"/>
      <c r="G75" s="10"/>
      <c r="H75" s="10"/>
      <c r="I75" s="10"/>
      <c r="J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>
      <c r="A76" s="10"/>
      <c r="B76" s="10"/>
      <c r="C76" s="10"/>
      <c r="D76" s="10"/>
      <c r="E76" s="10"/>
      <c r="F76" s="10"/>
      <c r="G76" s="10"/>
      <c r="H76" s="10"/>
      <c r="I76" s="10"/>
      <c r="J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>
      <c r="A77" s="10"/>
      <c r="B77" s="10"/>
      <c r="C77" s="10"/>
      <c r="D77" s="10"/>
      <c r="E77" s="10"/>
      <c r="F77" s="10"/>
      <c r="G77" s="10"/>
      <c r="H77" s="10"/>
      <c r="I77" s="10"/>
      <c r="J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>
      <c r="A78" s="10"/>
      <c r="B78" s="10"/>
      <c r="C78" s="10"/>
      <c r="D78" s="10"/>
      <c r="E78" s="10"/>
      <c r="F78" s="10"/>
      <c r="G78" s="10"/>
      <c r="H78" s="10"/>
      <c r="I78" s="10"/>
      <c r="J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>
      <c r="A79" s="10"/>
      <c r="B79" s="10"/>
      <c r="C79" s="10"/>
      <c r="D79" s="10"/>
      <c r="E79" s="10"/>
      <c r="F79" s="10"/>
      <c r="G79" s="10"/>
      <c r="H79" s="10"/>
      <c r="I79" s="10"/>
      <c r="J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>
      <c r="A80" s="10"/>
      <c r="B80" s="10"/>
      <c r="C80" s="10"/>
      <c r="D80" s="10"/>
      <c r="E80" s="10"/>
      <c r="F80" s="10"/>
      <c r="G80" s="10"/>
      <c r="H80" s="10"/>
      <c r="I80" s="10"/>
      <c r="J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>
      <c r="A81" s="10"/>
      <c r="B81" s="10"/>
      <c r="C81" s="10"/>
      <c r="D81" s="10"/>
      <c r="E81" s="10"/>
      <c r="F81" s="10"/>
      <c r="G81" s="10"/>
      <c r="H81" s="10"/>
      <c r="I81" s="10"/>
      <c r="J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>
      <c r="A82" s="10"/>
      <c r="B82" s="10"/>
      <c r="C82" s="10"/>
      <c r="D82" s="10"/>
      <c r="E82" s="10"/>
      <c r="F82" s="10"/>
      <c r="G82" s="10"/>
      <c r="H82" s="10"/>
      <c r="I82" s="10"/>
      <c r="J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>
      <c r="A83" s="10"/>
      <c r="B83" s="10"/>
      <c r="C83" s="10"/>
      <c r="D83" s="10"/>
      <c r="E83" s="10"/>
      <c r="F83" s="10"/>
      <c r="G83" s="10"/>
      <c r="H83" s="10"/>
      <c r="I83" s="10"/>
      <c r="J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>
      <c r="A84" s="10"/>
      <c r="B84" s="10"/>
      <c r="C84" s="10"/>
      <c r="D84" s="10"/>
      <c r="E84" s="10"/>
      <c r="F84" s="10"/>
      <c r="G84" s="10"/>
      <c r="H84" s="10"/>
      <c r="I84" s="10"/>
      <c r="J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>
      <c r="A85" s="10"/>
      <c r="B85" s="10"/>
      <c r="C85" s="10"/>
      <c r="D85" s="10"/>
      <c r="E85" s="10"/>
      <c r="F85" s="10"/>
      <c r="G85" s="10"/>
      <c r="H85" s="10"/>
      <c r="I85" s="10"/>
      <c r="J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>
      <c r="A86" s="10"/>
      <c r="B86" s="10"/>
      <c r="C86" s="10"/>
      <c r="D86" s="10"/>
      <c r="E86" s="10"/>
      <c r="F86" s="10"/>
      <c r="G86" s="10"/>
      <c r="H86" s="10"/>
      <c r="I86" s="10"/>
      <c r="J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>
      <c r="A87" s="10"/>
      <c r="B87" s="10"/>
      <c r="C87" s="10"/>
      <c r="D87" s="10"/>
      <c r="E87" s="10"/>
      <c r="F87" s="10"/>
      <c r="G87" s="10"/>
      <c r="H87" s="10"/>
      <c r="I87" s="10"/>
      <c r="J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>
      <c r="A88" s="10"/>
      <c r="B88" s="10"/>
      <c r="C88" s="10"/>
      <c r="D88" s="10"/>
      <c r="E88" s="10"/>
      <c r="F88" s="10"/>
      <c r="G88" s="10"/>
      <c r="H88" s="10"/>
      <c r="I88" s="10"/>
      <c r="J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>
      <c r="A89" s="10"/>
      <c r="B89" s="10"/>
      <c r="C89" s="10"/>
      <c r="D89" s="10"/>
      <c r="E89" s="10"/>
      <c r="F89" s="10"/>
      <c r="G89" s="10"/>
      <c r="H89" s="10"/>
      <c r="I89" s="10"/>
      <c r="J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>
      <c r="A90" s="10"/>
      <c r="B90" s="10"/>
      <c r="C90" s="10"/>
      <c r="D90" s="10"/>
      <c r="E90" s="10"/>
      <c r="F90" s="10"/>
      <c r="G90" s="10"/>
      <c r="H90" s="10"/>
      <c r="I90" s="10"/>
      <c r="J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>
      <c r="A91" s="10"/>
      <c r="B91" s="10"/>
      <c r="C91" s="10"/>
      <c r="D91" s="10"/>
      <c r="E91" s="10"/>
      <c r="F91" s="10"/>
      <c r="G91" s="10"/>
      <c r="H91" s="10"/>
      <c r="I91" s="10"/>
      <c r="J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>
      <c r="A92" s="10"/>
      <c r="B92" s="10"/>
      <c r="C92" s="10"/>
      <c r="D92" s="10"/>
      <c r="E92" s="10"/>
      <c r="F92" s="10"/>
      <c r="G92" s="10"/>
      <c r="H92" s="10"/>
      <c r="I92" s="10"/>
      <c r="J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>
      <c r="A93" s="10"/>
      <c r="B93" s="10"/>
      <c r="C93" s="10"/>
      <c r="D93" s="10"/>
      <c r="E93" s="10"/>
      <c r="F93" s="10"/>
      <c r="G93" s="10"/>
      <c r="H93" s="10"/>
      <c r="I93" s="10"/>
      <c r="J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>
      <c r="A94" s="10"/>
      <c r="B94" s="10"/>
      <c r="C94" s="10"/>
      <c r="D94" s="10"/>
      <c r="E94" s="10"/>
      <c r="F94" s="10"/>
      <c r="G94" s="10"/>
      <c r="H94" s="10"/>
      <c r="I94" s="10"/>
      <c r="J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A95" s="10"/>
      <c r="B95" s="10"/>
      <c r="C95" s="10"/>
      <c r="D95" s="10"/>
      <c r="E95" s="10"/>
      <c r="F95" s="10"/>
      <c r="G95" s="10"/>
      <c r="H95" s="10"/>
      <c r="I95" s="10"/>
      <c r="J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>
      <c r="A96" s="10"/>
      <c r="B96" s="10"/>
      <c r="C96" s="10"/>
      <c r="D96" s="10"/>
      <c r="E96" s="10"/>
      <c r="F96" s="10"/>
      <c r="G96" s="10"/>
      <c r="H96" s="10"/>
      <c r="I96" s="10"/>
      <c r="J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>
      <c r="A97" s="10"/>
      <c r="B97" s="10"/>
      <c r="C97" s="10"/>
      <c r="D97" s="10"/>
      <c r="E97" s="10"/>
      <c r="F97" s="10"/>
      <c r="G97" s="10"/>
      <c r="H97" s="10"/>
      <c r="I97" s="10"/>
      <c r="J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>
      <c r="A98" s="10"/>
      <c r="B98" s="10"/>
      <c r="C98" s="10"/>
      <c r="D98" s="10"/>
      <c r="E98" s="10"/>
      <c r="F98" s="10"/>
      <c r="G98" s="10"/>
      <c r="H98" s="10"/>
      <c r="I98" s="10"/>
      <c r="J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>
      <c r="A99" s="10"/>
      <c r="B99" s="10"/>
      <c r="C99" s="10"/>
      <c r="D99" s="10"/>
      <c r="E99" s="10"/>
      <c r="F99" s="10"/>
      <c r="G99" s="10"/>
      <c r="H99" s="10"/>
      <c r="I99" s="10"/>
      <c r="J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pans="1:3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pans="1:3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pans="1:3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:3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:3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:3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:3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:3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:3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:3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:3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:3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:3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:3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:3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:3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:3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:3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:3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:3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:3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:3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:3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:3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:3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:3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:3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:3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:3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:3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:3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:3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:3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:3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:3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:3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:3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:3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:3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:3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:3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:3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:3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:3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:3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:3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:3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:3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:3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:3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:3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:3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:3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:3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:3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:3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:3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:3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:3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: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:3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:3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:3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:3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:3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:3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:3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:3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:3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:3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:3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:3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:3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:3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:3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:3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:3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:3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:3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:3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:3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:3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:3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:3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:3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:3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:3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:3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:3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:3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:3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:3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:3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:3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:3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:3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:3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:3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:3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:3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:3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:3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:3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:3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:3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:3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:3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:3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:3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:3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:3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:3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:3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:3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:3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:3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:3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:3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:3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:3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:3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:3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:3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:3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:3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:3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:3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:3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:3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:3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:3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:3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:3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:3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:3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:3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:3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:3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:3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:3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:3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:3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:3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:3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:3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:3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:3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:3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:3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:3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:3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:3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:3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:3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:3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:3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:3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:3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:3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: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:3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:3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:3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:3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:3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:3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:3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:3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:3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:3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:3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:3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:3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:3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:3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:3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:3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:3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:3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:3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:3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:3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:3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:3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:3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:3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:3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:3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:3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:3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:3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:3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:3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:3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:3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:3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:3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:3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:3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:3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:3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:3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:3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:3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:3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:3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:3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:3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:3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:3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:3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:3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:3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:3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:3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:3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:3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:3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:3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:3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:3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:3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:3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:3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:3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:3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:3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:3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:3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:3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:3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:3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:3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:3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:3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:3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:3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:3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:3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:3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:3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:3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:3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:3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:3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:3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:3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:3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:3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:3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:3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:3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:3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:3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:3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:3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:3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:3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:3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: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:3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:3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:3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:3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:3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:3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:3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:3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:3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:3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:3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:3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:3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:3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:3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:3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:3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:3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:3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:3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:3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:3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:3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:3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:3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:3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:3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:3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:3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:3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:3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:3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:3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:3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:3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:3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:3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:3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:3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:3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:3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:3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:3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:3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  <row r="576" spans="1:3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</row>
    <row r="577" spans="1:3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</row>
    <row r="578" spans="1:3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</row>
    <row r="579" spans="1:3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</row>
    <row r="580" spans="1:3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</row>
    <row r="581" spans="1:3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</row>
    <row r="582" spans="1:3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</row>
    <row r="583" spans="1:3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</row>
    <row r="584" spans="1:3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</row>
    <row r="585" spans="1:3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</row>
    <row r="586" spans="1:3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</row>
    <row r="587" spans="1:3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</row>
    <row r="588" spans="1:3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</row>
    <row r="589" spans="1:3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</row>
    <row r="590" spans="1:3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</row>
    <row r="591" spans="1:3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</row>
    <row r="592" spans="1:3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</row>
    <row r="593" spans="1:3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</row>
    <row r="594" spans="1:3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</row>
    <row r="595" spans="1:3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</row>
    <row r="596" spans="1:3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</row>
    <row r="597" spans="1:3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</row>
    <row r="598" spans="1:3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</row>
    <row r="599" spans="1:3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</row>
    <row r="600" spans="1:3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</row>
    <row r="601" spans="1:3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</row>
    <row r="602" spans="1:3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</row>
    <row r="603" spans="1:3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</row>
    <row r="604" spans="1:3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</row>
    <row r="605" spans="1:3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</row>
    <row r="606" spans="1:3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</row>
    <row r="607" spans="1:3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</row>
    <row r="608" spans="1:3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</row>
    <row r="609" spans="1:3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</row>
    <row r="610" spans="1:3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</row>
    <row r="611" spans="1:3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</row>
    <row r="612" spans="1:3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</row>
    <row r="613" spans="1:3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</row>
    <row r="614" spans="1:3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</row>
    <row r="615" spans="1:3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</row>
    <row r="616" spans="1:3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</row>
    <row r="617" spans="1:3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</row>
    <row r="618" spans="1:3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</row>
    <row r="619" spans="1:3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</row>
    <row r="620" spans="1:3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</row>
    <row r="621" spans="1:3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</row>
    <row r="622" spans="1:3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</row>
    <row r="623" spans="1:3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</row>
    <row r="624" spans="1:3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</row>
    <row r="625" spans="1:3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</row>
    <row r="626" spans="1:3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</row>
    <row r="627" spans="1:3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</row>
    <row r="628" spans="1:3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</row>
    <row r="629" spans="1:3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</row>
    <row r="630" spans="1:3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</row>
    <row r="631" spans="1: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</row>
    <row r="632" spans="1:3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</row>
    <row r="633" spans="1:3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</row>
    <row r="634" spans="1:3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</row>
    <row r="635" spans="1:3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</row>
    <row r="636" spans="1:3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</row>
    <row r="637" spans="1:3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</row>
    <row r="638" spans="1:3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</row>
    <row r="639" spans="1:3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</row>
    <row r="640" spans="1:3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</row>
    <row r="641" spans="1:3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</row>
    <row r="642" spans="1:3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</row>
    <row r="643" spans="1:3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</row>
    <row r="644" spans="1:3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</row>
    <row r="645" spans="1:3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</row>
    <row r="646" spans="1:3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</row>
    <row r="647" spans="1:3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</row>
    <row r="648" spans="1:3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</row>
    <row r="649" spans="1:3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</row>
    <row r="650" spans="1:3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</row>
    <row r="651" spans="1:3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</row>
    <row r="652" spans="1:3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</row>
    <row r="653" spans="1:3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</row>
    <row r="654" spans="1:3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</row>
    <row r="655" spans="1:3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</row>
    <row r="656" spans="1:3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</row>
    <row r="657" spans="1:3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</row>
    <row r="658" spans="1:3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</row>
    <row r="659" spans="1:3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</row>
    <row r="660" spans="1:3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</row>
    <row r="661" spans="1:3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</row>
    <row r="662" spans="1:3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</row>
    <row r="663" spans="1:3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</row>
    <row r="664" spans="1:3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</row>
    <row r="665" spans="1:3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</row>
    <row r="666" spans="1:3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</row>
    <row r="667" spans="1:3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</row>
    <row r="668" spans="1:3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</row>
    <row r="669" spans="1:3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</row>
    <row r="670" spans="1:3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</row>
    <row r="671" spans="1:3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</row>
    <row r="672" spans="1:3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</row>
    <row r="673" spans="1:3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</row>
    <row r="674" spans="1:3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</row>
    <row r="675" spans="1:3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</row>
    <row r="676" spans="1:3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</row>
    <row r="677" spans="1:3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</row>
    <row r="678" spans="1:3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</row>
    <row r="679" spans="1:3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</row>
    <row r="680" spans="1:3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</row>
    <row r="681" spans="1:3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</row>
    <row r="682" spans="1:3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</row>
    <row r="683" spans="1:3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</row>
    <row r="684" spans="1:3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</row>
    <row r="685" spans="1:3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</row>
    <row r="686" spans="1:3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</row>
    <row r="687" spans="1:3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</row>
    <row r="688" spans="1:3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</row>
    <row r="689" spans="1:3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</row>
    <row r="690" spans="1:3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</row>
    <row r="691" spans="1:3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</row>
    <row r="692" spans="1:3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</row>
    <row r="693" spans="1:3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</row>
    <row r="694" spans="1:3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</row>
    <row r="695" spans="1:3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</row>
    <row r="696" spans="1:3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</row>
    <row r="697" spans="1:3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</row>
    <row r="698" spans="1:3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</row>
    <row r="699" spans="1:3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</row>
    <row r="700" spans="1:3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</row>
    <row r="701" spans="1:3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</row>
    <row r="702" spans="1:3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</row>
    <row r="703" spans="1:3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</row>
    <row r="704" spans="1:3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</row>
    <row r="705" spans="1:3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</row>
    <row r="706" spans="1:3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</row>
    <row r="707" spans="1:3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</row>
    <row r="708" spans="1:3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</row>
    <row r="709" spans="1:3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</row>
    <row r="710" spans="1:3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</row>
    <row r="711" spans="1:3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</row>
    <row r="712" spans="1:3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</row>
    <row r="713" spans="1:3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</row>
    <row r="714" spans="1:3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</row>
    <row r="715" spans="1:3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</row>
    <row r="716" spans="1:3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</row>
    <row r="717" spans="1:3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</row>
    <row r="718" spans="1:3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</row>
    <row r="719" spans="1:3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</row>
    <row r="720" spans="1:3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</row>
    <row r="721" spans="1:3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</row>
    <row r="722" spans="1:3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</row>
    <row r="723" spans="1:3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</row>
    <row r="724" spans="1:3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</row>
    <row r="725" spans="1:3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</row>
    <row r="726" spans="1:3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</row>
    <row r="727" spans="1:3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</row>
    <row r="728" spans="1:3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</row>
    <row r="729" spans="1:3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</row>
    <row r="730" spans="1:3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</row>
    <row r="731" spans="1: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</row>
    <row r="732" spans="1:3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</row>
    <row r="733" spans="1:3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</row>
    <row r="734" spans="1:3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</row>
    <row r="735" spans="1:3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</row>
    <row r="736" spans="1:3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</row>
    <row r="737" spans="1:3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</row>
    <row r="738" spans="1:3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</row>
    <row r="739" spans="1:3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</row>
    <row r="740" spans="1:3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</row>
    <row r="741" spans="1:3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</row>
    <row r="742" spans="1:3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</row>
    <row r="743" spans="1:3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</row>
    <row r="744" spans="1:3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</row>
    <row r="745" spans="1:3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</row>
    <row r="746" spans="1:3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</row>
    <row r="747" spans="1:3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</row>
    <row r="748" spans="1:3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</row>
    <row r="749" spans="1:3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</row>
    <row r="750" spans="1:3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</row>
    <row r="751" spans="1:3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</row>
    <row r="752" spans="1:3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</row>
    <row r="753" spans="1:3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</row>
    <row r="754" spans="1:3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</row>
    <row r="755" spans="1:3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</row>
    <row r="756" spans="1:3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</row>
    <row r="757" spans="1:3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</row>
    <row r="758" spans="1:3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</row>
    <row r="759" spans="1:3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</row>
    <row r="760" spans="1:3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</row>
    <row r="761" spans="1:3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</row>
    <row r="762" spans="1:3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</row>
    <row r="763" spans="1:3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</row>
    <row r="764" spans="1:3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</row>
    <row r="765" spans="1:3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</row>
    <row r="766" spans="1:3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</row>
    <row r="767" spans="1:3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</row>
    <row r="768" spans="1:3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</row>
    <row r="769" spans="1:3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</row>
    <row r="770" spans="1:3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</row>
    <row r="771" spans="1:3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</row>
    <row r="772" spans="1:3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</row>
    <row r="773" spans="1:3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</row>
    <row r="774" spans="1:3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</row>
    <row r="775" spans="1:3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</row>
    <row r="776" spans="1:3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</row>
    <row r="777" spans="1:3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</row>
    <row r="778" spans="1:3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</row>
    <row r="779" spans="1:3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</row>
    <row r="780" spans="1:3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</row>
    <row r="781" spans="1:3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</row>
    <row r="782" spans="1:3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</row>
    <row r="783" spans="1:3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</row>
    <row r="784" spans="1:3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</row>
    <row r="785" spans="1:3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</row>
    <row r="786" spans="1:3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</row>
    <row r="787" spans="1:3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</row>
    <row r="788" spans="1:3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</row>
    <row r="789" spans="1:3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</row>
    <row r="790" spans="1:3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</row>
    <row r="791" spans="1:3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</row>
    <row r="792" spans="1:3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</row>
    <row r="793" spans="1:3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</row>
    <row r="794" spans="1:3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</row>
    <row r="795" spans="1:3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</row>
    <row r="796" spans="1:3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</row>
    <row r="797" spans="1:3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</row>
    <row r="798" spans="1:3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</row>
    <row r="799" spans="1:3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</row>
    <row r="800" spans="1:3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</row>
    <row r="801" spans="1:3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</row>
    <row r="802" spans="1:3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</row>
    <row r="803" spans="1:3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</row>
    <row r="804" spans="1:3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</row>
    <row r="805" spans="1:3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</row>
    <row r="806" spans="1:3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</row>
    <row r="807" spans="1:3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</row>
    <row r="808" spans="1:3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</row>
    <row r="809" spans="1:3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</row>
    <row r="810" spans="1:3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</row>
    <row r="811" spans="1:3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</row>
    <row r="812" spans="1:3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</row>
    <row r="813" spans="1:3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</row>
    <row r="814" spans="1:3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</row>
    <row r="815" spans="1:3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</row>
    <row r="816" spans="1:3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</row>
    <row r="817" spans="1:3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</row>
    <row r="818" spans="1:3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</row>
    <row r="819" spans="1:3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</row>
    <row r="820" spans="1:3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</row>
    <row r="821" spans="1:3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</row>
    <row r="822" spans="1:3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</row>
    <row r="823" spans="1:3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</row>
    <row r="824" spans="1:3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</row>
    <row r="825" spans="1:3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</row>
    <row r="826" spans="1:3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</row>
    <row r="827" spans="1:3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</row>
    <row r="828" spans="1:3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</row>
    <row r="829" spans="1:3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</row>
    <row r="830" spans="1:3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</row>
    <row r="831" spans="1: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</row>
    <row r="832" spans="1:3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</row>
    <row r="833" spans="1:3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</row>
    <row r="834" spans="1:3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</row>
    <row r="835" spans="1:3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</row>
    <row r="836" spans="1:3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</row>
    <row r="837" spans="1:3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</row>
    <row r="838" spans="1:3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</row>
    <row r="839" spans="1:3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</row>
    <row r="840" spans="1:3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</row>
    <row r="841" spans="1:3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</row>
    <row r="842" spans="1:3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</row>
    <row r="843" spans="1:3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</row>
    <row r="844" spans="1:3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</row>
    <row r="845" spans="1:3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</row>
    <row r="846" spans="1:3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</row>
    <row r="847" spans="1:3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</row>
    <row r="848" spans="1:3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</row>
    <row r="849" spans="1:3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</row>
    <row r="850" spans="1:3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</row>
    <row r="851" spans="1:3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</row>
    <row r="852" spans="1:3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</row>
    <row r="853" spans="1:3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</row>
    <row r="854" spans="1:3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</row>
    <row r="855" spans="1:3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</row>
    <row r="856" spans="1:3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</row>
    <row r="857" spans="1:3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</row>
    <row r="858" spans="1:3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</row>
    <row r="859" spans="1:3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</row>
    <row r="860" spans="1:3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</row>
    <row r="861" spans="1:3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</row>
    <row r="862" spans="1:3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</row>
    <row r="863" spans="1:3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</row>
    <row r="864" spans="1:3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</row>
    <row r="865" spans="1:3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</row>
    <row r="866" spans="1:3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</row>
    <row r="867" spans="1:3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</row>
    <row r="868" spans="1:3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</row>
    <row r="869" spans="1:3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</row>
    <row r="870" spans="1:3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</row>
    <row r="871" spans="1:3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</row>
    <row r="872" spans="1:3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</row>
    <row r="873" spans="1:3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</row>
    <row r="874" spans="1:3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</row>
    <row r="875" spans="1:3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</row>
    <row r="876" spans="1:3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</row>
    <row r="877" spans="1:3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</row>
    <row r="878" spans="1:3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</row>
    <row r="879" spans="1:3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</row>
    <row r="880" spans="1:3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</row>
    <row r="881" spans="1:3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</row>
    <row r="882" spans="1:3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</row>
    <row r="883" spans="1:3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</row>
    <row r="884" spans="1:3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</row>
    <row r="885" spans="1:3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</row>
    <row r="886" spans="1:3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</row>
    <row r="887" spans="1:3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</row>
    <row r="888" spans="1:3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</row>
    <row r="889" spans="1:3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</row>
    <row r="890" spans="1:3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</row>
    <row r="891" spans="1:3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</row>
    <row r="892" spans="1:3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</row>
    <row r="893" spans="1:3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</row>
    <row r="894" spans="1:3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</row>
    <row r="895" spans="1:3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</row>
    <row r="896" spans="1:3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</row>
    <row r="897" spans="1:3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</row>
    <row r="898" spans="1:3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</row>
    <row r="899" spans="1:3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</row>
    <row r="900" spans="1:3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</row>
    <row r="901" spans="1:3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</row>
    <row r="902" spans="1:3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</row>
    <row r="903" spans="1:3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</row>
    <row r="904" spans="1:3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</row>
    <row r="905" spans="1:3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</row>
    <row r="906" spans="1:3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</row>
    <row r="907" spans="1:3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</row>
    <row r="908" spans="1:3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</row>
    <row r="909" spans="1:3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</row>
    <row r="910" spans="1:3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</row>
    <row r="911" spans="1:3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</row>
    <row r="912" spans="1:3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</row>
    <row r="913" spans="1:3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</row>
    <row r="914" spans="1:3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</row>
    <row r="915" spans="1:3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</row>
    <row r="916" spans="1:3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</row>
    <row r="917" spans="1:3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</row>
    <row r="918" spans="1:3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</row>
    <row r="919" spans="1:3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</row>
    <row r="920" spans="1:3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</row>
    <row r="921" spans="1:3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</row>
    <row r="922" spans="1:3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</row>
    <row r="923" spans="1:3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</row>
    <row r="924" spans="1:3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</row>
    <row r="925" spans="1:3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</row>
    <row r="926" spans="1:3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</row>
    <row r="927" spans="1:3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</row>
    <row r="928" spans="1:3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</row>
    <row r="929" spans="1:3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</row>
    <row r="930" spans="1:3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</row>
    <row r="931" spans="1: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</row>
    <row r="932" spans="1:3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</row>
    <row r="933" spans="1:3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</row>
    <row r="934" spans="1:3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</row>
    <row r="935" spans="1:3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</row>
    <row r="936" spans="1:3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</row>
    <row r="937" spans="1:3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</row>
    <row r="938" spans="1:3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</row>
    <row r="939" spans="1:3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</row>
    <row r="940" spans="1:3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</row>
    <row r="941" spans="1:3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</row>
    <row r="942" spans="1:3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</row>
    <row r="943" spans="1:3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</row>
    <row r="944" spans="1:3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</row>
    <row r="945" spans="1:3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</row>
    <row r="946" spans="1:3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</row>
    <row r="947" spans="1:3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</row>
    <row r="948" spans="1:3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</row>
    <row r="949" spans="1:3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</row>
    <row r="950" spans="1:3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</row>
    <row r="951" spans="1:3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</row>
    <row r="952" spans="1:3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</row>
    <row r="953" spans="1:3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</row>
    <row r="954" spans="1:3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</row>
    <row r="955" spans="1:3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</row>
    <row r="956" spans="1:3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</row>
    <row r="957" spans="1:3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</row>
    <row r="958" spans="1:3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</row>
    <row r="959" spans="1:3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</row>
    <row r="960" spans="1:3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</row>
    <row r="961" spans="1:3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</row>
    <row r="962" spans="1:3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</row>
    <row r="963" spans="1:3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</row>
    <row r="964" spans="1:3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</row>
    <row r="965" spans="1:3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</row>
    <row r="966" spans="1:3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</row>
    <row r="967" spans="1:3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</row>
    <row r="968" spans="1:3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</row>
    <row r="969" spans="1:3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</row>
    <row r="970" spans="1:3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</row>
    <row r="971" spans="1:3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</row>
    <row r="972" spans="1:3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</row>
    <row r="973" spans="1:3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</row>
    <row r="974" spans="1:3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</row>
    <row r="975" spans="1:3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</row>
    <row r="976" spans="1:3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</row>
    <row r="977" spans="1:3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</row>
    <row r="978" spans="1:3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</row>
    <row r="979" spans="1:3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</row>
    <row r="980" spans="1:3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</row>
    <row r="981" spans="1:3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</row>
    <row r="982" spans="1:3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</row>
    <row r="983" spans="1:3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</row>
    <row r="984" spans="1:3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</row>
    <row r="985" spans="1:3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</row>
    <row r="986" spans="1:3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</row>
    <row r="987" spans="1:3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</row>
    <row r="988" spans="1:3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</row>
    <row r="989" spans="1:3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</row>
    <row r="990" spans="1:3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</row>
    <row r="991" spans="1:3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</row>
    <row r="992" spans="1:3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</row>
    <row r="993" spans="1:3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</row>
    <row r="994" spans="1:3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</row>
    <row r="995" spans="1:3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</row>
    <row r="996" spans="1:3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</row>
    <row r="997" spans="1:3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</row>
    <row r="998" spans="1:3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</row>
    <row r="999" spans="1:3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</row>
    <row r="1000" spans="1:3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</row>
    <row r="1001" spans="1:3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</row>
  </sheetData>
  <autoFilter ref="A1:J27" xr:uid="{00000000-0009-0000-0000-000008000000}"/>
  <conditionalFormatting sqref="B2:E27">
    <cfRule type="cellIs" dxfId="8" priority="2" operator="lessThan">
      <formula>5</formula>
    </cfRule>
  </conditionalFormatting>
  <conditionalFormatting sqref="I2:I27">
    <cfRule type="cellIs" dxfId="7" priority="3" operator="lessThanOrEqual">
      <formula>4.75</formula>
    </cfRule>
  </conditionalFormatting>
  <conditionalFormatting sqref="J2:J27 P2:Q27">
    <cfRule type="cellIs" dxfId="6" priority="4" operator="greaterThanOrEqual">
      <formula>5</formula>
    </cfRule>
  </conditionalFormatting>
  <conditionalFormatting sqref="P2:P27">
    <cfRule type="cellIs" dxfId="5" priority="1" operator="lessThan">
      <formula>5</formula>
    </cfRule>
  </conditionalFormatting>
  <conditionalFormatting sqref="R2:R27">
    <cfRule type="cellIs" dxfId="4" priority="5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A28"/>
    </sheetView>
  </sheetViews>
  <sheetFormatPr baseColWidth="10" defaultColWidth="14.44140625" defaultRowHeight="15" customHeight="1"/>
  <cols>
    <col min="1" max="1" width="21.6640625" customWidth="1"/>
    <col min="2" max="23" width="3.33203125" customWidth="1"/>
    <col min="24" max="24" width="20.6640625" customWidth="1"/>
  </cols>
  <sheetData>
    <row r="1" spans="1:24" ht="14.25" customHeight="1">
      <c r="B1" s="14"/>
      <c r="C1" s="17">
        <v>3</v>
      </c>
      <c r="D1" s="17">
        <v>2</v>
      </c>
      <c r="E1" s="17">
        <v>3</v>
      </c>
      <c r="F1" s="17">
        <v>4</v>
      </c>
      <c r="G1" s="17">
        <v>3</v>
      </c>
      <c r="H1" s="17">
        <v>2</v>
      </c>
      <c r="I1" s="17">
        <v>1</v>
      </c>
      <c r="J1" s="17">
        <v>3</v>
      </c>
      <c r="K1" s="17">
        <v>1</v>
      </c>
      <c r="L1" s="17">
        <v>5</v>
      </c>
      <c r="M1" s="17">
        <v>4</v>
      </c>
      <c r="N1" s="18">
        <v>-2</v>
      </c>
      <c r="O1" s="18">
        <v>-2</v>
      </c>
      <c r="P1" s="18">
        <v>-2</v>
      </c>
      <c r="Q1" s="18">
        <v>-2</v>
      </c>
      <c r="R1" s="18">
        <v>-2</v>
      </c>
      <c r="S1" s="18">
        <v>-3</v>
      </c>
      <c r="T1" s="18">
        <v>-1</v>
      </c>
      <c r="U1" s="18">
        <v>-3</v>
      </c>
      <c r="V1" s="18">
        <v>-2</v>
      </c>
      <c r="W1" s="18">
        <v>-2</v>
      </c>
      <c r="X1" s="14"/>
    </row>
    <row r="2" spans="1:24" ht="180">
      <c r="A2" s="19" t="s">
        <v>54</v>
      </c>
      <c r="B2" s="20" t="s">
        <v>2</v>
      </c>
      <c r="C2" s="20" t="str">
        <f>'3ª Borrador SAÍDA 4D '!C2</f>
        <v>Libreta tarea casa (semanal y aleatorio)</v>
      </c>
      <c r="D2" s="20" t="str">
        <f>'3ª Borrador SAÍDA 4D '!D2</f>
        <v>Pizarra (semanal y aleatorio)</v>
      </c>
      <c r="E2" s="20" t="str">
        <f>'3ª Borrador SAÍDA 4D '!E2</f>
        <v>8 o más en tarea online (forms, geogebra, ...)</v>
      </c>
      <c r="F2" s="20" t="str">
        <f>'3ª Borrador SAÍDA 4D '!F2</f>
        <v>5 mejores en Quizziz</v>
      </c>
      <c r="G2" s="20" t="str">
        <f>'3ª Borrador SAÍDA 4D '!G2</f>
        <v>6-10 mejores en Quizziz</v>
      </c>
      <c r="H2" s="20" t="str">
        <f>'3ª Borrador SAÍDA 4D '!H2</f>
        <v>11-15 mejores en Quizziz</v>
      </c>
      <c r="I2" s="20" t="str">
        <f>'3ª Borrador SAÍDA 4D '!I2</f>
        <v>16-20 mejores en Quizziz</v>
      </c>
      <c r="J2" s="20" t="str">
        <f>'3ª Borrador SAÍDA 4D '!J2</f>
        <v xml:space="preserve">Explicación en clase </v>
      </c>
      <c r="K2" s="20" t="str">
        <f>'3ª Borrador SAÍDA 4D '!K2</f>
        <v>Positivo a la clase</v>
      </c>
      <c r="L2" s="20" t="str">
        <f>'3ª Borrador SAÍDA 4D '!L2</f>
        <v>Final Boss ganado</v>
      </c>
      <c r="M2" s="20" t="str">
        <f>'3ª Borrador SAÍDA 4D '!M2</f>
        <v>Batalla de grupo</v>
      </c>
      <c r="N2" s="21" t="str">
        <f>'3ª Borrador SAÍDA 4D '!N2</f>
        <v>Espera en la puerta</v>
      </c>
      <c r="O2" s="21" t="str">
        <f>'3ª Borrador SAÍDA 4D '!O2</f>
        <v>Chicle en clase</v>
      </c>
      <c r="P2" s="21" t="str">
        <f>'3ª Borrador SAÍDA 4D '!P2</f>
        <v>Ejercicios sin hacer (libreta o tarea clase)</v>
      </c>
      <c r="Q2" s="21" t="str">
        <f>'3ª Borrador SAÍDA 4D '!Q2</f>
        <v>Llamada atención de cualquier tipo</v>
      </c>
      <c r="R2" s="21" t="str">
        <f>'3ª Borrador SAÍDA 4D '!R2</f>
        <v>Mal sentado</v>
      </c>
      <c r="S2" s="21" t="str">
        <f>'3ª Borrador SAÍDA 4D '!S2</f>
        <v xml:space="preserve">Ordenador levantado sin permiso </v>
      </c>
      <c r="T2" s="21" t="str">
        <f>'3ª Borrador SAÍDA 4D '!T2</f>
        <v>No subir silla</v>
      </c>
      <c r="U2" s="21" t="str">
        <f>'3ª Borrador SAÍDA 4D '!U2</f>
        <v>Puntualidad</v>
      </c>
      <c r="V2" s="21" t="str">
        <f>'3ª Borrador SAÍDA 4D '!V2</f>
        <v>Sin material/Batería</v>
      </c>
      <c r="W2" s="21" t="str">
        <f>'3ª Borrador SAÍDA 4D '!W2</f>
        <v>Trabajo en grupo sin éxito</v>
      </c>
      <c r="X2" s="22"/>
    </row>
    <row r="3" spans="1:24" ht="14.25" customHeight="1">
      <c r="A3" s="12" t="s">
        <v>178</v>
      </c>
      <c r="B3" s="25"/>
      <c r="C3" s="25">
        <v>111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>
        <v>1</v>
      </c>
      <c r="Q3" s="25"/>
      <c r="R3" s="25"/>
      <c r="S3" s="25"/>
      <c r="T3" s="25"/>
      <c r="U3" s="25"/>
      <c r="V3" s="25"/>
      <c r="W3" s="25"/>
      <c r="X3" s="26" t="s">
        <v>55</v>
      </c>
    </row>
    <row r="4" spans="1:24" ht="14.25" customHeight="1">
      <c r="A4" s="12" t="s">
        <v>181</v>
      </c>
      <c r="B4" s="25"/>
      <c r="C4" s="25">
        <v>1111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7"/>
    </row>
    <row r="5" spans="1:24" ht="14.25" customHeight="1">
      <c r="A5" s="12" t="s">
        <v>184</v>
      </c>
      <c r="B5" s="25"/>
      <c r="C5" s="25">
        <v>1111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8" t="s">
        <v>57</v>
      </c>
    </row>
    <row r="6" spans="1:24" ht="14.25" customHeight="1">
      <c r="A6" s="12" t="s">
        <v>186</v>
      </c>
      <c r="B6" s="25"/>
      <c r="C6" s="25">
        <v>11111</v>
      </c>
      <c r="D6" s="25"/>
      <c r="E6" s="25"/>
      <c r="F6" s="25"/>
      <c r="G6" s="25"/>
      <c r="H6" s="25"/>
      <c r="I6" s="25"/>
      <c r="J6" s="25"/>
      <c r="K6" s="25">
        <v>1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1" t="s">
        <v>59</v>
      </c>
    </row>
    <row r="7" spans="1:24" ht="14.25" customHeight="1">
      <c r="A7" s="12" t="s">
        <v>25</v>
      </c>
      <c r="B7" s="25"/>
      <c r="C7" s="25">
        <v>1111</v>
      </c>
      <c r="D7" s="25"/>
      <c r="E7" s="25"/>
      <c r="F7" s="25"/>
      <c r="G7" s="25"/>
      <c r="H7" s="25"/>
      <c r="I7" s="25"/>
      <c r="J7" s="25"/>
      <c r="K7" s="25">
        <v>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 t="s">
        <v>61</v>
      </c>
    </row>
    <row r="8" spans="1:24" ht="14.25" customHeight="1">
      <c r="A8" s="12" t="s">
        <v>188</v>
      </c>
      <c r="B8" s="25"/>
      <c r="C8" s="25">
        <v>11111</v>
      </c>
      <c r="D8" s="25"/>
      <c r="E8" s="25"/>
      <c r="F8" s="25"/>
      <c r="G8" s="25"/>
      <c r="H8" s="25"/>
      <c r="I8" s="25"/>
      <c r="J8" s="25"/>
      <c r="K8" s="25">
        <v>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8" t="s">
        <v>62</v>
      </c>
    </row>
    <row r="9" spans="1:24" ht="14.25" customHeight="1">
      <c r="A9" s="12" t="s">
        <v>189</v>
      </c>
      <c r="B9" s="25"/>
      <c r="C9" s="25">
        <v>111</v>
      </c>
      <c r="D9" s="25"/>
      <c r="E9" s="25"/>
      <c r="F9" s="25"/>
      <c r="G9" s="25"/>
      <c r="H9" s="25"/>
      <c r="I9" s="25"/>
      <c r="J9" s="25"/>
      <c r="K9" s="25">
        <v>1</v>
      </c>
      <c r="L9" s="25"/>
      <c r="M9" s="25"/>
      <c r="N9" s="25"/>
      <c r="O9" s="25"/>
      <c r="P9" s="25">
        <v>1</v>
      </c>
      <c r="Q9" s="25"/>
      <c r="R9" s="25"/>
      <c r="S9" s="25"/>
      <c r="T9" s="25"/>
      <c r="U9" s="25"/>
      <c r="V9" s="25"/>
      <c r="W9" s="25"/>
      <c r="X9" s="26" t="s">
        <v>63</v>
      </c>
    </row>
    <row r="10" spans="1:24" ht="14.25" customHeight="1">
      <c r="A10" s="12" t="s">
        <v>190</v>
      </c>
      <c r="B10" s="25"/>
      <c r="C10" s="25">
        <v>11111</v>
      </c>
      <c r="D10" s="25"/>
      <c r="E10" s="25"/>
      <c r="F10" s="25"/>
      <c r="G10" s="25"/>
      <c r="H10" s="25"/>
      <c r="I10" s="25"/>
      <c r="J10" s="25"/>
      <c r="K10" s="25">
        <v>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8" t="s">
        <v>65</v>
      </c>
    </row>
    <row r="11" spans="1:24" ht="14.25" customHeight="1">
      <c r="A11" s="12" t="s">
        <v>191</v>
      </c>
      <c r="B11" s="25"/>
      <c r="C11" s="25">
        <v>11111</v>
      </c>
      <c r="D11" s="25"/>
      <c r="E11" s="25"/>
      <c r="F11" s="25"/>
      <c r="G11" s="25"/>
      <c r="H11" s="25"/>
      <c r="I11" s="25"/>
      <c r="J11" s="25"/>
      <c r="K11" s="25">
        <v>1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 t="s">
        <v>67</v>
      </c>
    </row>
    <row r="12" spans="1:24" ht="14.25" customHeight="1">
      <c r="A12" s="12" t="s">
        <v>192</v>
      </c>
      <c r="B12" s="25"/>
      <c r="C12" s="25">
        <v>11</v>
      </c>
      <c r="D12" s="25"/>
      <c r="E12" s="25"/>
      <c r="F12" s="25"/>
      <c r="G12" s="25"/>
      <c r="H12" s="25"/>
      <c r="I12" s="25"/>
      <c r="J12" s="25"/>
      <c r="K12" s="25">
        <v>1</v>
      </c>
      <c r="L12" s="25"/>
      <c r="M12" s="25"/>
      <c r="N12" s="25"/>
      <c r="O12" s="25"/>
      <c r="P12" s="25">
        <v>11</v>
      </c>
      <c r="Q12" s="25"/>
      <c r="R12" s="25"/>
      <c r="S12" s="25"/>
      <c r="T12" s="25"/>
      <c r="U12" s="25"/>
      <c r="V12" s="25"/>
      <c r="W12" s="25"/>
      <c r="X12" s="28" t="s">
        <v>68</v>
      </c>
    </row>
    <row r="13" spans="1:24" ht="14.25" customHeight="1">
      <c r="A13" s="12" t="s">
        <v>193</v>
      </c>
      <c r="B13" s="25"/>
      <c r="C13" s="25">
        <v>111</v>
      </c>
      <c r="D13" s="25"/>
      <c r="E13" s="25"/>
      <c r="F13" s="25"/>
      <c r="G13" s="25"/>
      <c r="H13" s="25"/>
      <c r="I13" s="25"/>
      <c r="J13" s="25"/>
      <c r="K13" s="25">
        <v>1</v>
      </c>
      <c r="L13" s="25"/>
      <c r="M13" s="25"/>
      <c r="N13" s="25"/>
      <c r="O13" s="25"/>
      <c r="P13" s="25">
        <v>1</v>
      </c>
      <c r="Q13" s="25"/>
      <c r="R13" s="25"/>
      <c r="S13" s="25"/>
      <c r="T13" s="25"/>
      <c r="U13" s="25"/>
      <c r="V13" s="25"/>
      <c r="W13" s="25"/>
      <c r="X13" s="26"/>
    </row>
    <row r="14" spans="1:24" ht="14.25" customHeight="1">
      <c r="A14" s="12" t="s">
        <v>194</v>
      </c>
      <c r="B14" s="25"/>
      <c r="C14" s="25">
        <v>11</v>
      </c>
      <c r="D14" s="25"/>
      <c r="E14" s="25"/>
      <c r="F14" s="25"/>
      <c r="G14" s="25"/>
      <c r="H14" s="25"/>
      <c r="I14" s="25"/>
      <c r="J14" s="25"/>
      <c r="K14" s="25">
        <v>1</v>
      </c>
      <c r="L14" s="25"/>
      <c r="M14" s="25"/>
      <c r="N14" s="25"/>
      <c r="O14" s="25"/>
      <c r="P14" s="25">
        <v>1</v>
      </c>
      <c r="Q14" s="25"/>
      <c r="R14" s="25"/>
      <c r="S14" s="25"/>
      <c r="T14" s="25"/>
      <c r="U14" s="25"/>
      <c r="V14" s="25"/>
      <c r="W14" s="25"/>
      <c r="X14" s="26" t="s">
        <v>71</v>
      </c>
    </row>
    <row r="15" spans="1:24" ht="14.25" customHeight="1">
      <c r="A15" s="12" t="s">
        <v>90</v>
      </c>
      <c r="B15" s="25"/>
      <c r="C15" s="25">
        <v>11111</v>
      </c>
      <c r="D15" s="25"/>
      <c r="E15" s="25"/>
      <c r="F15" s="25"/>
      <c r="G15" s="25"/>
      <c r="H15" s="25"/>
      <c r="I15" s="25"/>
      <c r="J15" s="25"/>
      <c r="K15" s="25">
        <v>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 t="s">
        <v>72</v>
      </c>
    </row>
    <row r="16" spans="1:24" ht="14.25" customHeight="1">
      <c r="A16" s="12" t="s">
        <v>195</v>
      </c>
      <c r="B16" s="25"/>
      <c r="C16" s="25">
        <v>111</v>
      </c>
      <c r="D16" s="25"/>
      <c r="E16" s="25"/>
      <c r="F16" s="25"/>
      <c r="G16" s="25"/>
      <c r="H16" s="25"/>
      <c r="I16" s="25"/>
      <c r="J16" s="25"/>
      <c r="K16" s="25">
        <v>1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 t="s">
        <v>73</v>
      </c>
    </row>
    <row r="17" spans="1:24" ht="14.25" customHeight="1">
      <c r="A17" s="12" t="s">
        <v>204</v>
      </c>
      <c r="B17" s="25"/>
      <c r="C17" s="25">
        <v>11</v>
      </c>
      <c r="D17" s="25"/>
      <c r="E17" s="25"/>
      <c r="F17" s="25"/>
      <c r="G17" s="25"/>
      <c r="H17" s="25"/>
      <c r="I17" s="25"/>
      <c r="J17" s="25"/>
      <c r="K17" s="25">
        <v>1</v>
      </c>
      <c r="L17" s="25"/>
      <c r="M17" s="25"/>
      <c r="N17" s="25"/>
      <c r="O17" s="25"/>
      <c r="P17" s="25">
        <v>1</v>
      </c>
      <c r="Q17" s="25"/>
      <c r="R17" s="25"/>
      <c r="S17" s="25"/>
      <c r="T17" s="25"/>
      <c r="U17" s="25"/>
      <c r="V17" s="25"/>
      <c r="W17" s="25"/>
      <c r="X17" s="28" t="s">
        <v>74</v>
      </c>
    </row>
    <row r="18" spans="1:24" ht="14.25" customHeight="1">
      <c r="A18" s="12" t="s">
        <v>205</v>
      </c>
      <c r="B18" s="25"/>
      <c r="C18" s="25">
        <v>11111</v>
      </c>
      <c r="D18" s="25"/>
      <c r="E18" s="25"/>
      <c r="F18" s="25"/>
      <c r="G18" s="25"/>
      <c r="H18" s="25"/>
      <c r="I18" s="25"/>
      <c r="J18" s="25"/>
      <c r="K18" s="25">
        <v>1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 t="s">
        <v>75</v>
      </c>
    </row>
    <row r="19" spans="1:24" ht="14.25" customHeight="1">
      <c r="A19" s="12" t="s">
        <v>196</v>
      </c>
      <c r="B19" s="25"/>
      <c r="C19" s="25">
        <v>111</v>
      </c>
      <c r="D19" s="25"/>
      <c r="E19" s="25"/>
      <c r="F19" s="25"/>
      <c r="G19" s="25"/>
      <c r="H19" s="25"/>
      <c r="I19" s="25"/>
      <c r="J19" s="25"/>
      <c r="K19" s="25">
        <v>1</v>
      </c>
      <c r="L19" s="25"/>
      <c r="M19" s="25"/>
      <c r="N19" s="25"/>
      <c r="O19" s="25"/>
      <c r="P19" s="25">
        <v>11</v>
      </c>
      <c r="Q19" s="25"/>
      <c r="R19" s="25"/>
      <c r="S19" s="25"/>
      <c r="T19" s="25"/>
      <c r="U19" s="25"/>
      <c r="V19" s="25"/>
      <c r="W19" s="25"/>
      <c r="X19" s="28" t="s">
        <v>76</v>
      </c>
    </row>
    <row r="20" spans="1:24" ht="14.25" customHeight="1">
      <c r="A20" s="12" t="s">
        <v>206</v>
      </c>
      <c r="B20" s="25"/>
      <c r="C20" s="25">
        <v>111</v>
      </c>
      <c r="D20" s="25"/>
      <c r="E20" s="25"/>
      <c r="F20" s="25"/>
      <c r="G20" s="25"/>
      <c r="H20" s="25"/>
      <c r="I20" s="25"/>
      <c r="J20" s="25"/>
      <c r="K20" s="25">
        <v>1</v>
      </c>
      <c r="L20" s="25"/>
      <c r="M20" s="25"/>
      <c r="N20" s="25"/>
      <c r="O20" s="25"/>
      <c r="P20" s="25">
        <v>1</v>
      </c>
      <c r="Q20" s="25"/>
      <c r="R20" s="25"/>
      <c r="S20" s="25"/>
      <c r="T20" s="25"/>
      <c r="U20" s="25"/>
      <c r="V20" s="25"/>
      <c r="W20" s="25"/>
      <c r="X20" s="26" t="s">
        <v>77</v>
      </c>
    </row>
    <row r="21" spans="1:24" ht="14.25" customHeight="1">
      <c r="A21" s="12" t="s">
        <v>197</v>
      </c>
      <c r="B21" s="25"/>
      <c r="C21" s="25">
        <v>11111</v>
      </c>
      <c r="D21" s="25"/>
      <c r="E21" s="25"/>
      <c r="F21" s="25"/>
      <c r="G21" s="25"/>
      <c r="H21" s="25"/>
      <c r="I21" s="25"/>
      <c r="J21" s="25"/>
      <c r="K21" s="25">
        <v>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8" t="s">
        <v>78</v>
      </c>
    </row>
    <row r="22" spans="1:24" ht="14.25" customHeight="1">
      <c r="A22" s="12" t="s">
        <v>198</v>
      </c>
      <c r="B22" s="25"/>
      <c r="C22" s="25">
        <v>111</v>
      </c>
      <c r="D22" s="25"/>
      <c r="E22" s="25"/>
      <c r="F22" s="25"/>
      <c r="G22" s="25"/>
      <c r="H22" s="25"/>
      <c r="I22" s="25"/>
      <c r="J22" s="25"/>
      <c r="K22" s="25">
        <v>1</v>
      </c>
      <c r="L22" s="25"/>
      <c r="M22" s="25"/>
      <c r="N22" s="25"/>
      <c r="O22" s="25"/>
      <c r="P22" s="25">
        <v>11</v>
      </c>
      <c r="Q22" s="25"/>
      <c r="R22" s="25"/>
      <c r="S22" s="25"/>
      <c r="T22" s="25"/>
      <c r="U22" s="25"/>
      <c r="V22" s="25"/>
      <c r="W22" s="25"/>
      <c r="X22" s="26" t="s">
        <v>79</v>
      </c>
    </row>
    <row r="23" spans="1:24" ht="14.25" customHeight="1">
      <c r="A23" s="12" t="s">
        <v>199</v>
      </c>
      <c r="B23" s="25"/>
      <c r="C23" s="25">
        <v>111</v>
      </c>
      <c r="D23" s="25"/>
      <c r="E23" s="25"/>
      <c r="F23" s="25"/>
      <c r="G23" s="25"/>
      <c r="H23" s="25"/>
      <c r="I23" s="25"/>
      <c r="J23" s="25"/>
      <c r="K23" s="25">
        <v>1</v>
      </c>
      <c r="L23" s="25"/>
      <c r="M23" s="25"/>
      <c r="N23" s="25"/>
      <c r="O23" s="25"/>
      <c r="P23" s="25">
        <v>11</v>
      </c>
      <c r="Q23" s="25"/>
      <c r="R23" s="25"/>
      <c r="S23" s="25"/>
      <c r="T23" s="25"/>
      <c r="U23" s="25"/>
      <c r="V23" s="25"/>
      <c r="W23" s="25"/>
      <c r="X23" s="28" t="s">
        <v>80</v>
      </c>
    </row>
    <row r="24" spans="1:24" ht="14.25" customHeight="1">
      <c r="A24" s="12" t="s">
        <v>200</v>
      </c>
      <c r="B24" s="25"/>
      <c r="C24" s="25">
        <v>111</v>
      </c>
      <c r="D24" s="25"/>
      <c r="E24" s="25"/>
      <c r="F24" s="25"/>
      <c r="G24" s="25"/>
      <c r="H24" s="25"/>
      <c r="I24" s="25"/>
      <c r="J24" s="25"/>
      <c r="K24" s="25">
        <v>1</v>
      </c>
      <c r="L24" s="25"/>
      <c r="M24" s="25"/>
      <c r="N24" s="25"/>
      <c r="O24" s="25"/>
      <c r="P24" s="25">
        <v>1</v>
      </c>
      <c r="Q24" s="25"/>
      <c r="R24" s="25"/>
      <c r="S24" s="25"/>
      <c r="T24" s="25"/>
      <c r="U24" s="25"/>
      <c r="V24" s="25"/>
      <c r="W24" s="25"/>
      <c r="X24" s="26" t="s">
        <v>81</v>
      </c>
    </row>
    <row r="25" spans="1:24" ht="14.25" customHeight="1">
      <c r="A25" s="12" t="s">
        <v>201</v>
      </c>
      <c r="B25" s="25"/>
      <c r="C25" s="25">
        <v>11</v>
      </c>
      <c r="D25" s="25"/>
      <c r="E25" s="25"/>
      <c r="F25" s="25"/>
      <c r="G25" s="25"/>
      <c r="H25" s="25"/>
      <c r="I25" s="25"/>
      <c r="J25" s="25"/>
      <c r="K25" s="25">
        <v>1</v>
      </c>
      <c r="L25" s="25"/>
      <c r="M25" s="25"/>
      <c r="N25" s="25"/>
      <c r="O25" s="25"/>
      <c r="P25" s="25">
        <v>1</v>
      </c>
      <c r="Q25" s="25"/>
      <c r="R25" s="25"/>
      <c r="S25" s="25"/>
      <c r="T25" s="25"/>
      <c r="U25" s="25"/>
      <c r="V25" s="25"/>
      <c r="W25" s="25"/>
      <c r="X25" s="28" t="s">
        <v>82</v>
      </c>
    </row>
    <row r="26" spans="1:24" ht="14.25" customHeight="1">
      <c r="A26" s="12" t="s">
        <v>202</v>
      </c>
      <c r="B26" s="25"/>
      <c r="C26" s="25">
        <v>1</v>
      </c>
      <c r="D26" s="25"/>
      <c r="E26" s="25"/>
      <c r="F26" s="25"/>
      <c r="G26" s="25"/>
      <c r="H26" s="25"/>
      <c r="I26" s="25"/>
      <c r="J26" s="25"/>
      <c r="K26" s="25">
        <v>1</v>
      </c>
      <c r="L26" s="25"/>
      <c r="M26" s="25"/>
      <c r="N26" s="25"/>
      <c r="O26" s="25"/>
      <c r="P26" s="25">
        <v>1</v>
      </c>
      <c r="Q26" s="25"/>
      <c r="R26" s="25"/>
      <c r="S26" s="25"/>
      <c r="T26" s="25"/>
      <c r="U26" s="25"/>
      <c r="V26" s="25"/>
      <c r="W26" s="25"/>
      <c r="X26" s="26" t="s">
        <v>83</v>
      </c>
    </row>
    <row r="27" spans="1:24" ht="14.25" customHeight="1">
      <c r="A27" s="12" t="s">
        <v>207</v>
      </c>
      <c r="B27" s="25"/>
      <c r="C27" s="25">
        <v>1111</v>
      </c>
      <c r="D27" s="25"/>
      <c r="E27" s="25"/>
      <c r="F27" s="25"/>
      <c r="G27" s="25"/>
      <c r="H27" s="25"/>
      <c r="I27" s="25"/>
      <c r="J27" s="25"/>
      <c r="K27" s="25">
        <v>1</v>
      </c>
      <c r="L27" s="25"/>
      <c r="M27" s="25"/>
      <c r="N27" s="25"/>
      <c r="O27" s="25"/>
      <c r="P27" s="25">
        <v>1</v>
      </c>
      <c r="Q27" s="25"/>
      <c r="R27" s="25"/>
      <c r="S27" s="25"/>
      <c r="T27" s="25"/>
      <c r="U27" s="25"/>
      <c r="V27" s="25"/>
      <c r="W27" s="25"/>
      <c r="X27" s="28" t="s">
        <v>84</v>
      </c>
    </row>
    <row r="28" spans="1:24" ht="14.25" customHeight="1">
      <c r="A28" s="12" t="s">
        <v>203</v>
      </c>
      <c r="B28" s="25"/>
      <c r="C28" s="25">
        <v>111</v>
      </c>
      <c r="D28" s="25"/>
      <c r="E28" s="25"/>
      <c r="F28" s="25"/>
      <c r="G28" s="25"/>
      <c r="H28" s="25"/>
      <c r="I28" s="25"/>
      <c r="J28" s="25"/>
      <c r="K28" s="25">
        <v>1</v>
      </c>
      <c r="L28" s="25"/>
      <c r="M28" s="25"/>
      <c r="N28" s="25"/>
      <c r="O28" s="25"/>
      <c r="P28" s="25">
        <v>1</v>
      </c>
      <c r="Q28" s="25"/>
      <c r="R28" s="25"/>
      <c r="S28" s="25"/>
      <c r="T28" s="25"/>
      <c r="U28" s="25"/>
      <c r="V28" s="25"/>
      <c r="W28" s="25"/>
      <c r="X28" s="29" t="s">
        <v>85</v>
      </c>
    </row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ageMargins left="0.7" right="0.7" top="0.75" bottom="0.75" header="0" footer="0"/>
  <pageSetup orientation="landscape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Puntos</vt:lpstr>
      <vt:lpstr>Recompensas-Niveles</vt:lpstr>
      <vt:lpstr>1ª Borrador ENTRADA 4D</vt:lpstr>
      <vt:lpstr>1ª Borrador SAÍDA 4D </vt:lpstr>
      <vt:lpstr>MEDIAS 1ª</vt:lpstr>
      <vt:lpstr>2ª Borrador ENTRADA 4D</vt:lpstr>
      <vt:lpstr>2ª Borrador SAÍDA 4D </vt:lpstr>
      <vt:lpstr>MEDIAS 2ª</vt:lpstr>
      <vt:lpstr>3ª Borrador ENTRADA 4D</vt:lpstr>
      <vt:lpstr>3ª Borrador SAÍDA 4D </vt:lpstr>
      <vt:lpstr>MEDIAS 3ª</vt:lpstr>
      <vt:lpstr>Tarefas</vt:lpstr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 Anta</dc:creator>
  <cp:lastModifiedBy>Javier Anta</cp:lastModifiedBy>
  <dcterms:created xsi:type="dcterms:W3CDTF">2015-06-05T18:19:34Z</dcterms:created>
  <dcterms:modified xsi:type="dcterms:W3CDTF">2025-05-15T09:42:58Z</dcterms:modified>
</cp:coreProperties>
</file>