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mno\Desktop\"/>
    </mc:Choice>
  </mc:AlternateContent>
  <bookViews>
    <workbookView xWindow="0" yWindow="0" windowWidth="19200" windowHeight="952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K21" i="1"/>
  <c r="H22" i="1"/>
  <c r="H21" i="1"/>
  <c r="C17" i="1" l="1"/>
  <c r="G17" i="1" s="1"/>
  <c r="H17" i="1" s="1"/>
  <c r="C15" i="1"/>
  <c r="G15" i="1" s="1"/>
  <c r="H15" i="1" s="1"/>
  <c r="C13" i="1"/>
  <c r="G13" i="1" s="1"/>
  <c r="H13" i="1" s="1"/>
  <c r="D14" i="1"/>
  <c r="E14" i="1" s="1"/>
  <c r="D15" i="1"/>
  <c r="D16" i="1"/>
  <c r="E16" i="1" s="1"/>
  <c r="D17" i="1"/>
  <c r="E17" i="1" s="1"/>
  <c r="D18" i="1"/>
  <c r="E18" i="1" s="1"/>
  <c r="D13" i="1"/>
  <c r="E13" i="1" s="1"/>
  <c r="F13" i="1" l="1"/>
  <c r="F15" i="1"/>
  <c r="E15" i="1"/>
  <c r="F17" i="1"/>
</calcChain>
</file>

<file path=xl/sharedStrings.xml><?xml version="1.0" encoding="utf-8"?>
<sst xmlns="http://schemas.openxmlformats.org/spreadsheetml/2006/main" count="29" uniqueCount="24">
  <si>
    <t>[ cafeína ] / ppm</t>
  </si>
  <si>
    <t xml:space="preserve"> A / ua</t>
  </si>
  <si>
    <t>Café</t>
  </si>
  <si>
    <t>Café_2</t>
  </si>
  <si>
    <t>Café_1</t>
  </si>
  <si>
    <t>Cola_1</t>
  </si>
  <si>
    <t>Cola_2</t>
  </si>
  <si>
    <t>Té_1</t>
  </si>
  <si>
    <t>Té_2</t>
  </si>
  <si>
    <t>[muestra]</t>
  </si>
  <si>
    <t>PROMEDIO [ ]</t>
  </si>
  <si>
    <t>Promedio área</t>
  </si>
  <si>
    <t>Factor dilucion</t>
  </si>
  <si>
    <t>0,5083g/150 mL</t>
  </si>
  <si>
    <t>Asumimos disolución totaL</t>
  </si>
  <si>
    <t>Té</t>
  </si>
  <si>
    <t>2 g /150 mL</t>
  </si>
  <si>
    <t>Factor dilución</t>
  </si>
  <si>
    <t>Cafeína por gramo de muestra en términos relativos</t>
  </si>
  <si>
    <t>microg/g</t>
  </si>
  <si>
    <t>Cola</t>
  </si>
  <si>
    <t>microg/mL</t>
  </si>
  <si>
    <t>37,2 mg/g</t>
  </si>
  <si>
    <t>17,5 mg/g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</si>
</sst>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0" fontId="0" fillId="4" borderId="0" xfId="0" applyFill="1"/>
    <xf numFmtId="2" fontId="2" fillId="0" borderId="0" xfId="0" applyNumberFormat="1" applyFont="1"/>
    <xf numFmtId="0" fontId="2" fillId="0" borderId="0" xfId="0" applyFon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Hoja1!$A$1</c:f>
              <c:strCache>
                <c:ptCount val="1"/>
                <c:pt idx="0">
                  <c:v>[ cafeína ] / ppm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3795124081476232"/>
                  <c:y val="-7.195669736295659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</c:trendlineLbl>
          </c:trendline>
          <c:xVal>
            <c:numRef>
              <c:f>Hoja1!$A$2:$A$11</c:f>
              <c:numCache>
                <c:formatCode>General</c:formatCode>
                <c:ptCount val="10"/>
                <c:pt idx="0">
                  <c:v>20</c:v>
                </c:pt>
                <c:pt idx="1">
                  <c:v>20</c:v>
                </c:pt>
                <c:pt idx="2">
                  <c:v>40</c:v>
                </c:pt>
                <c:pt idx="3">
                  <c:v>40</c:v>
                </c:pt>
                <c:pt idx="4">
                  <c:v>80</c:v>
                </c:pt>
                <c:pt idx="5">
                  <c:v>80</c:v>
                </c:pt>
                <c:pt idx="6">
                  <c:v>100</c:v>
                </c:pt>
                <c:pt idx="7">
                  <c:v>100</c:v>
                </c:pt>
                <c:pt idx="8">
                  <c:v>120</c:v>
                </c:pt>
                <c:pt idx="9">
                  <c:v>120</c:v>
                </c:pt>
              </c:numCache>
            </c:numRef>
          </c:xVal>
          <c:yVal>
            <c:numRef>
              <c:f>Hoja1!$B$2:$B$11</c:f>
              <c:numCache>
                <c:formatCode>General</c:formatCode>
                <c:ptCount val="10"/>
                <c:pt idx="0">
                  <c:v>8031121</c:v>
                </c:pt>
                <c:pt idx="1">
                  <c:v>7918646</c:v>
                </c:pt>
                <c:pt idx="2">
                  <c:v>17536534</c:v>
                </c:pt>
                <c:pt idx="3">
                  <c:v>14792006</c:v>
                </c:pt>
                <c:pt idx="5">
                  <c:v>32831479</c:v>
                </c:pt>
                <c:pt idx="6">
                  <c:v>43803713</c:v>
                </c:pt>
                <c:pt idx="7">
                  <c:v>44708919</c:v>
                </c:pt>
                <c:pt idx="8">
                  <c:v>48381893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131240"/>
        <c:axId val="127310088"/>
      </c:scatterChart>
      <c:valAx>
        <c:axId val="127131240"/>
        <c:scaling>
          <c:orientation val="minMax"/>
          <c:max val="12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 i="0" baseline="0"/>
                  <a:t>[cafeína] / ppm</a:t>
                </a:r>
              </a:p>
            </c:rich>
          </c:tx>
          <c:layout>
            <c:manualLayout>
              <c:xMode val="edge"/>
              <c:yMode val="edge"/>
              <c:x val="0.45606584406151268"/>
              <c:y val="0.923886699904336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310088"/>
        <c:crosses val="autoZero"/>
        <c:crossBetween val="midCat"/>
        <c:majorUnit val="20"/>
        <c:minorUnit val="10"/>
      </c:valAx>
      <c:valAx>
        <c:axId val="127310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 i="0" baseline="0"/>
                  <a:t>A / ua</a:t>
                </a:r>
              </a:p>
            </c:rich>
          </c:tx>
          <c:layout>
            <c:manualLayout>
              <c:xMode val="edge"/>
              <c:yMode val="edge"/>
              <c:x val="9.0548953027730621E-3"/>
              <c:y val="0.395672990501850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7131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161926</xdr:rowOff>
    </xdr:from>
    <xdr:to>
      <xdr:col>13</xdr:col>
      <xdr:colOff>428625</xdr:colOff>
      <xdr:row>9</xdr:row>
      <xdr:rowOff>180976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E21" sqref="E21"/>
    </sheetView>
  </sheetViews>
  <sheetFormatPr baseColWidth="10" defaultRowHeight="15" x14ac:dyDescent="0.25"/>
  <cols>
    <col min="1" max="1" width="15.42578125" bestFit="1" customWidth="1"/>
    <col min="2" max="2" width="14.42578125" bestFit="1" customWidth="1"/>
    <col min="3" max="3" width="14" bestFit="1" customWidth="1"/>
    <col min="4" max="4" width="12.5703125" bestFit="1" customWidth="1"/>
    <col min="5" max="5" width="14" bestFit="1" customWidth="1"/>
    <col min="6" max="6" width="13" bestFit="1" customWidth="1"/>
    <col min="7" max="8" width="14" bestFit="1" customWidth="1"/>
  </cols>
  <sheetData>
    <row r="1" spans="1:8" x14ac:dyDescent="0.25">
      <c r="A1" s="1" t="s">
        <v>0</v>
      </c>
      <c r="B1" s="1" t="s">
        <v>1</v>
      </c>
      <c r="C1" s="1"/>
    </row>
    <row r="2" spans="1:8" x14ac:dyDescent="0.25">
      <c r="A2" s="2">
        <v>20</v>
      </c>
      <c r="B2" s="2">
        <v>8031121</v>
      </c>
      <c r="C2" s="2"/>
    </row>
    <row r="3" spans="1:8" x14ac:dyDescent="0.25">
      <c r="A3" s="2">
        <v>20</v>
      </c>
      <c r="B3" s="2">
        <v>7918646</v>
      </c>
      <c r="C3" s="2"/>
    </row>
    <row r="4" spans="1:8" x14ac:dyDescent="0.25">
      <c r="A4" s="2">
        <v>40</v>
      </c>
      <c r="B4" s="2">
        <v>17536534</v>
      </c>
      <c r="C4" s="2"/>
    </row>
    <row r="5" spans="1:8" x14ac:dyDescent="0.25">
      <c r="A5" s="2">
        <v>40</v>
      </c>
      <c r="B5" s="2">
        <v>14792006</v>
      </c>
      <c r="C5" s="2"/>
    </row>
    <row r="6" spans="1:8" x14ac:dyDescent="0.25">
      <c r="A6" s="2">
        <v>80</v>
      </c>
      <c r="B6" s="2"/>
      <c r="C6" s="2"/>
    </row>
    <row r="7" spans="1:8" x14ac:dyDescent="0.25">
      <c r="A7" s="2">
        <v>80</v>
      </c>
      <c r="B7" s="2">
        <v>32831479</v>
      </c>
      <c r="C7" s="2"/>
    </row>
    <row r="8" spans="1:8" x14ac:dyDescent="0.25">
      <c r="A8" s="2">
        <v>100</v>
      </c>
      <c r="B8" s="2">
        <v>43803713</v>
      </c>
      <c r="C8" s="2"/>
    </row>
    <row r="9" spans="1:8" x14ac:dyDescent="0.25">
      <c r="A9" s="2">
        <v>100</v>
      </c>
      <c r="B9" s="2">
        <v>44708919</v>
      </c>
      <c r="C9" s="2"/>
    </row>
    <row r="10" spans="1:8" x14ac:dyDescent="0.25">
      <c r="A10" s="2">
        <v>120</v>
      </c>
      <c r="B10" s="2">
        <v>48381893</v>
      </c>
      <c r="C10" s="2"/>
    </row>
    <row r="11" spans="1:8" x14ac:dyDescent="0.25">
      <c r="A11" s="2">
        <v>120</v>
      </c>
      <c r="B11" s="2"/>
      <c r="C11" s="2"/>
    </row>
    <row r="12" spans="1:8" x14ac:dyDescent="0.25">
      <c r="C12" t="s">
        <v>11</v>
      </c>
      <c r="D12" t="s">
        <v>9</v>
      </c>
      <c r="E12" s="4" t="s">
        <v>12</v>
      </c>
      <c r="F12" t="s">
        <v>10</v>
      </c>
      <c r="G12" t="s">
        <v>11</v>
      </c>
      <c r="H12" s="6" t="s">
        <v>17</v>
      </c>
    </row>
    <row r="13" spans="1:8" x14ac:dyDescent="0.25">
      <c r="A13" t="s">
        <v>4</v>
      </c>
      <c r="B13" s="2">
        <v>25461775</v>
      </c>
      <c r="C13" s="2">
        <f>AVERAGE(B13:B14)</f>
        <v>21000867.5</v>
      </c>
      <c r="D13" s="3">
        <f>((B13+672666)/429588)</f>
        <v>60.836059200908778</v>
      </c>
      <c r="E13" s="5">
        <f>D13*(25/10)</f>
        <v>152.09014800227195</v>
      </c>
      <c r="F13" s="3">
        <f>AVERAGE(D13:D14)</f>
        <v>50.451906245053401</v>
      </c>
      <c r="G13" s="3">
        <f>((C13+672666)/429588)</f>
        <v>50.451906245053401</v>
      </c>
      <c r="H13" s="7">
        <f>G13*(25/10)</f>
        <v>126.12976561263351</v>
      </c>
    </row>
    <row r="14" spans="1:8" x14ac:dyDescent="0.25">
      <c r="A14" t="s">
        <v>3</v>
      </c>
      <c r="B14" s="2">
        <v>16539960</v>
      </c>
      <c r="C14" s="2"/>
      <c r="D14" s="3">
        <f t="shared" ref="D14:D18" si="0">((B14+672666)/429588)</f>
        <v>40.067753289198023</v>
      </c>
      <c r="E14" s="5">
        <f>D14*(25/10)</f>
        <v>100.16938322299507</v>
      </c>
      <c r="H14" s="6"/>
    </row>
    <row r="15" spans="1:8" x14ac:dyDescent="0.25">
      <c r="A15" t="s">
        <v>5</v>
      </c>
      <c r="B15" s="2">
        <v>26842774</v>
      </c>
      <c r="C15" s="2">
        <f>AVERAGE(B15:B16)</f>
        <v>25983263</v>
      </c>
      <c r="D15" s="3">
        <f t="shared" si="0"/>
        <v>64.050764918945589</v>
      </c>
      <c r="E15" s="5">
        <f>D15*(25/15)</f>
        <v>106.75127486490932</v>
      </c>
      <c r="F15" s="3">
        <f>AVERAGE(D15:D16)</f>
        <v>62.049985102004712</v>
      </c>
      <c r="G15" s="3">
        <f>((C15+672666)/429588)</f>
        <v>62.049985102004712</v>
      </c>
      <c r="H15" s="7">
        <f>G15*(25/15)</f>
        <v>103.41664183667453</v>
      </c>
    </row>
    <row r="16" spans="1:8" x14ac:dyDescent="0.25">
      <c r="A16" t="s">
        <v>6</v>
      </c>
      <c r="B16" s="2">
        <v>25123752</v>
      </c>
      <c r="C16" s="2"/>
      <c r="D16" s="3">
        <f t="shared" si="0"/>
        <v>60.049205285063827</v>
      </c>
      <c r="E16" s="5">
        <f>D16*(25/15)</f>
        <v>100.08200880843971</v>
      </c>
      <c r="H16" s="6"/>
    </row>
    <row r="17" spans="1:11" x14ac:dyDescent="0.25">
      <c r="A17" t="s">
        <v>7</v>
      </c>
      <c r="B17" s="2">
        <v>39509835</v>
      </c>
      <c r="C17" s="2">
        <f>AVERAGE(B17:B18)</f>
        <v>39336056.5</v>
      </c>
      <c r="D17" s="3">
        <f t="shared" si="0"/>
        <v>93.537298527891835</v>
      </c>
      <c r="E17" s="5">
        <f>D17*(25/10)</f>
        <v>233.84324631972959</v>
      </c>
      <c r="F17" s="3">
        <f>AVERAGE(D17:D18)</f>
        <v>93.132774891291177</v>
      </c>
      <c r="G17" s="3">
        <f>((C17+672666)/429588)</f>
        <v>93.132774891291191</v>
      </c>
      <c r="H17" s="7">
        <f>G17*(25/10)</f>
        <v>232.83193722822799</v>
      </c>
    </row>
    <row r="18" spans="1:11" x14ac:dyDescent="0.25">
      <c r="A18" t="s">
        <v>8</v>
      </c>
      <c r="B18" s="2">
        <v>39162278</v>
      </c>
      <c r="C18" s="2"/>
      <c r="D18" s="3">
        <f t="shared" si="0"/>
        <v>92.728251254690534</v>
      </c>
      <c r="E18" s="5">
        <f>D18*(25/10)</f>
        <v>231.82062813672633</v>
      </c>
      <c r="H18" s="6"/>
    </row>
    <row r="20" spans="1:11" x14ac:dyDescent="0.25">
      <c r="E20" s="8" t="s">
        <v>18</v>
      </c>
      <c r="F20" s="8"/>
      <c r="G20" s="8"/>
      <c r="H20" s="8"/>
    </row>
    <row r="21" spans="1:11" x14ac:dyDescent="0.25">
      <c r="A21" t="s">
        <v>2</v>
      </c>
      <c r="B21" t="s">
        <v>13</v>
      </c>
      <c r="C21" t="s">
        <v>14</v>
      </c>
      <c r="E21" s="9">
        <v>248</v>
      </c>
      <c r="F21" s="10" t="s">
        <v>19</v>
      </c>
      <c r="G21">
        <f>248/116</f>
        <v>2.1379310344827585</v>
      </c>
      <c r="H21" s="11">
        <f>(126*150)/0.50823</f>
        <v>37187.887373826816</v>
      </c>
      <c r="I21" s="10" t="s">
        <v>19</v>
      </c>
      <c r="J21" t="s">
        <v>22</v>
      </c>
      <c r="K21">
        <f>37.2/17.5</f>
        <v>2.1257142857142859</v>
      </c>
    </row>
    <row r="22" spans="1:11" x14ac:dyDescent="0.25">
      <c r="A22" t="s">
        <v>15</v>
      </c>
      <c r="B22" t="s">
        <v>16</v>
      </c>
      <c r="C22" t="s">
        <v>14</v>
      </c>
      <c r="E22" s="9">
        <v>116</v>
      </c>
      <c r="F22" s="10" t="s">
        <v>19</v>
      </c>
      <c r="H22">
        <f>(233*150)/2</f>
        <v>17475</v>
      </c>
      <c r="I22" s="10" t="s">
        <v>19</v>
      </c>
      <c r="J22" t="s">
        <v>23</v>
      </c>
    </row>
    <row r="23" spans="1:11" x14ac:dyDescent="0.25">
      <c r="A23" t="s">
        <v>20</v>
      </c>
      <c r="E23" s="9">
        <v>103.41664183667453</v>
      </c>
      <c r="F23" s="10" t="s">
        <v>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Alumno</dc:creator>
  <cp:lastModifiedBy>Alumno</cp:lastModifiedBy>
  <dcterms:created xsi:type="dcterms:W3CDTF">2019-09-10T12:00:18Z</dcterms:created>
  <dcterms:modified xsi:type="dcterms:W3CDTF">2019-09-11T14:41:06Z</dcterms:modified>
</cp:coreProperties>
</file>